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<sst xmlns="http://schemas.openxmlformats.org/spreadsheetml/2006/main" count="122" uniqueCount="74">
  <si>
    <t>成绩信息</t>
  </si>
  <si>
    <t>课程1</t>
  </si>
  <si>
    <t>课程2</t>
  </si>
  <si>
    <t>课程3</t>
  </si>
  <si>
    <t>课程4</t>
  </si>
  <si>
    <t>课程5</t>
  </si>
  <si>
    <t>课程6</t>
  </si>
  <si>
    <t>课程7</t>
  </si>
  <si>
    <t>课程8</t>
  </si>
  <si>
    <t>课程9</t>
  </si>
  <si>
    <t>课程10</t>
  </si>
  <si>
    <t>课程11</t>
  </si>
  <si>
    <t>课程12</t>
  </si>
  <si>
    <t>课程13</t>
  </si>
  <si>
    <t>课程14</t>
  </si>
  <si>
    <t>课程15</t>
  </si>
  <si>
    <t>课程16</t>
  </si>
  <si>
    <t>课程17</t>
  </si>
  <si>
    <t>课程18</t>
  </si>
  <si>
    <t>课程19</t>
  </si>
  <si>
    <t>课程20</t>
  </si>
  <si>
    <t>课程21</t>
  </si>
  <si>
    <t>课程22</t>
  </si>
  <si>
    <t>学号</t>
  </si>
  <si>
    <t>姓名</t>
  </si>
  <si>
    <t>班级</t>
  </si>
  <si>
    <t>课程门数</t>
  </si>
  <si>
    <t>体育与健康1，公共课，必修，学分2，学时38，2024-2025-1</t>
  </si>
  <si>
    <t>医药文献检索，专业基础课，限选，学分1.5，学时24，2024-2025-1</t>
  </si>
  <si>
    <t>大学英语1，公共课，必修，学分2，学时32，2024-2025-1</t>
  </si>
  <si>
    <t>生物化学，专业基础课，必修，学分2，学时32，2024-2025-1</t>
  </si>
  <si>
    <t>思想道德与法治，公共课，必修，学分3，学时48，2024-2025-1</t>
  </si>
  <si>
    <t>心理健康教育，公共课，必修，学分1，学时16，2024-2025-1</t>
  </si>
  <si>
    <t>形势与政策1，公共课，必修，学分0.5，学时8，2024-2025-1</t>
  </si>
  <si>
    <t>无机化学，专业基础课，必修，学分2，学时36，2024-2025-1</t>
  </si>
  <si>
    <t>医药数理统计，专业基础课，限选，学分2，学时32，2024-2025-1</t>
  </si>
  <si>
    <t>劳动教育，公共课，必修，学分1，学时16，2024-2025-1</t>
  </si>
  <si>
    <t>分析化学（含仪器分析），专业基础课，限选，学分4，学时64，2024-2025-2</t>
  </si>
  <si>
    <t>中华优秀传统文化，公共课，必修，学分1，学时16，2024-2025-2</t>
  </si>
  <si>
    <t>药物制剂技术，专业课，必修，学分3，学时48，2024-2025-2</t>
  </si>
  <si>
    <t>形势与政策2，公共课，必修，学分0.5，学时8，2024-2025-2</t>
  </si>
  <si>
    <t>大学英语2，公共课，必修，学分2，学时32，2024-2025-2</t>
  </si>
  <si>
    <t>军事理论与国家安全，公共课，必修，学分2，学时36，2024-2025-2</t>
  </si>
  <si>
    <t>习近平新时代中国特色社会主义思想概论，公共课，必修，学分3，学时48，2024-2025-2</t>
  </si>
  <si>
    <t>药学综合知识与技能，专业课，必修，学分3，学时48，2024-2025-2</t>
  </si>
  <si>
    <t>毛泽东思想和中国特色社会主义理论体系概论，公共课，必修，学分2，学时32，2024-2025-2</t>
  </si>
  <si>
    <t>体育与健康2，公共课，必修，学分2，学时32，2024-2025-2</t>
  </si>
  <si>
    <t>计算机应用基础，公共课，必修，学分2，学时32，2024-2025-2</t>
  </si>
  <si>
    <t>药理学，专业课，必修，学分5，学时80，2024-2025-2</t>
  </si>
  <si>
    <t>不及格门数</t>
  </si>
  <si>
    <t>所得必修学分</t>
  </si>
  <si>
    <t>平均学分绩点</t>
  </si>
  <si>
    <t>百分制分数</t>
  </si>
  <si>
    <t>排名</t>
  </si>
  <si>
    <t>602487110004</t>
  </si>
  <si>
    <t>雷心怡</t>
  </si>
  <si>
    <t>24药学（三二分段）班</t>
  </si>
  <si>
    <t>22</t>
  </si>
  <si>
    <t>602487110002</t>
  </si>
  <si>
    <t>曹钰莹</t>
  </si>
  <si>
    <t>602487110001</t>
  </si>
  <si>
    <t>曹丽红</t>
  </si>
  <si>
    <t>602487110006</t>
  </si>
  <si>
    <t>徐洁慧</t>
  </si>
  <si>
    <t>602487110003</t>
  </si>
  <si>
    <t>揭清媚</t>
  </si>
  <si>
    <t>602487110005</t>
  </si>
  <si>
    <t>梁雅雯</t>
  </si>
  <si>
    <t>602487110007</t>
  </si>
  <si>
    <t>张億</t>
  </si>
  <si>
    <t>612487110009</t>
  </si>
  <si>
    <t>曾宝宏</t>
  </si>
  <si>
    <t>612487110008</t>
  </si>
  <si>
    <t>岑万俊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</si>
</sst>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8"/>
      <name val="宋体"/>
      <charset val="134"/>
    </font>
    <font>
      <b/>
      <sz val="11"/>
      <color indexed="1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13"/>
  <sheetViews>
    <sheetView tabSelected="1" workbookViewId="0">
      <selection activeCell="A1" sqref="$A1:$XFD1048576"/>
    </sheetView>
  </sheetViews>
  <sheetFormatPr defaultColWidth="9" defaultRowHeight="14.4"/>
  <cols>
    <col min="1" max="55" width="20.6296296296296" style="1" customWidth="1"/>
    <col min="56" max="16384" width="9" style="1"/>
  </cols>
  <sheetData>
    <row r="1" s="1" customFormat="1" spans="1:5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</row>
    <row r="2" s="1" customFormat="1" spans="1:5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s="1" customFormat="1" spans="1:54">
      <c r="A3" s="3"/>
      <c r="B3" s="3"/>
      <c r="C3" s="3"/>
      <c r="D3" s="3"/>
      <c r="E3" s="4">
        <v>2</v>
      </c>
      <c r="F3" s="4">
        <v>1.5</v>
      </c>
      <c r="G3" s="4">
        <v>2</v>
      </c>
      <c r="H3" s="4">
        <v>2</v>
      </c>
      <c r="I3" s="4">
        <v>3</v>
      </c>
      <c r="J3" s="4">
        <v>1</v>
      </c>
      <c r="K3" s="4">
        <v>0.5</v>
      </c>
      <c r="L3" s="4">
        <v>2</v>
      </c>
      <c r="M3" s="4">
        <v>2</v>
      </c>
      <c r="N3" s="4">
        <v>1</v>
      </c>
      <c r="O3" s="4">
        <v>4</v>
      </c>
      <c r="P3" s="4">
        <v>1</v>
      </c>
      <c r="Q3" s="4">
        <v>3</v>
      </c>
      <c r="R3" s="4">
        <v>0.5</v>
      </c>
      <c r="S3" s="4">
        <v>2</v>
      </c>
      <c r="T3" s="4">
        <v>2</v>
      </c>
      <c r="U3" s="4">
        <v>3</v>
      </c>
      <c r="V3" s="4">
        <v>3</v>
      </c>
      <c r="W3" s="4">
        <v>2</v>
      </c>
      <c r="X3" s="4">
        <v>2</v>
      </c>
      <c r="Y3" s="4">
        <v>2</v>
      </c>
      <c r="Z3" s="4">
        <v>5</v>
      </c>
      <c r="AA3" s="4" t="s">
        <v>1</v>
      </c>
      <c r="AB3" s="4" t="s">
        <v>2</v>
      </c>
      <c r="AC3" s="4" t="s">
        <v>3</v>
      </c>
      <c r="AD3" s="4" t="s">
        <v>4</v>
      </c>
      <c r="AE3" s="4" t="s">
        <v>5</v>
      </c>
      <c r="AF3" s="4" t="s">
        <v>6</v>
      </c>
      <c r="AG3" s="4" t="s">
        <v>7</v>
      </c>
      <c r="AH3" s="4" t="s">
        <v>8</v>
      </c>
      <c r="AI3" s="4" t="s">
        <v>9</v>
      </c>
      <c r="AJ3" s="4" t="s">
        <v>10</v>
      </c>
      <c r="AK3" s="4" t="s">
        <v>11</v>
      </c>
      <c r="AL3" s="4" t="s">
        <v>12</v>
      </c>
      <c r="AM3" s="4" t="s">
        <v>13</v>
      </c>
      <c r="AN3" s="4" t="s">
        <v>14</v>
      </c>
      <c r="AO3" s="4" t="s">
        <v>15</v>
      </c>
      <c r="AP3" s="4" t="s">
        <v>16</v>
      </c>
      <c r="AQ3" s="4" t="s">
        <v>17</v>
      </c>
      <c r="AR3" s="4" t="s">
        <v>18</v>
      </c>
      <c r="AS3" s="4" t="s">
        <v>19</v>
      </c>
      <c r="AT3" s="4" t="s">
        <v>20</v>
      </c>
      <c r="AU3" s="4" t="s">
        <v>21</v>
      </c>
      <c r="AV3" s="4" t="s">
        <v>22</v>
      </c>
      <c r="AW3" s="3"/>
      <c r="AX3" s="3"/>
      <c r="AY3" s="3"/>
      <c r="AZ3" s="3"/>
      <c r="BA3" s="3"/>
      <c r="BB3" s="3"/>
    </row>
    <row r="4" s="1" customFormat="1" ht="60" spans="1:54">
      <c r="A4" s="5" t="s">
        <v>23</v>
      </c>
      <c r="B4" s="5" t="s">
        <v>24</v>
      </c>
      <c r="C4" s="5" t="s">
        <v>25</v>
      </c>
      <c r="D4" s="5" t="s">
        <v>26</v>
      </c>
      <c r="E4" s="5" t="s">
        <v>27</v>
      </c>
      <c r="F4" s="5" t="s">
        <v>28</v>
      </c>
      <c r="G4" s="5" t="s">
        <v>29</v>
      </c>
      <c r="H4" s="5" t="s">
        <v>30</v>
      </c>
      <c r="I4" s="5" t="s">
        <v>31</v>
      </c>
      <c r="J4" s="5" t="s">
        <v>32</v>
      </c>
      <c r="K4" s="5" t="s">
        <v>33</v>
      </c>
      <c r="L4" s="5" t="s">
        <v>34</v>
      </c>
      <c r="M4" s="5" t="s">
        <v>35</v>
      </c>
      <c r="N4" s="5" t="s">
        <v>36</v>
      </c>
      <c r="O4" s="5" t="s">
        <v>37</v>
      </c>
      <c r="P4" s="5" t="s">
        <v>38</v>
      </c>
      <c r="Q4" s="5" t="s">
        <v>39</v>
      </c>
      <c r="R4" s="5" t="s">
        <v>40</v>
      </c>
      <c r="S4" s="5" t="s">
        <v>41</v>
      </c>
      <c r="T4" s="5" t="s">
        <v>42</v>
      </c>
      <c r="U4" s="5" t="s">
        <v>43</v>
      </c>
      <c r="V4" s="5" t="s">
        <v>44</v>
      </c>
      <c r="W4" s="5" t="s">
        <v>45</v>
      </c>
      <c r="X4" s="5" t="s">
        <v>46</v>
      </c>
      <c r="Y4" s="5" t="s">
        <v>47</v>
      </c>
      <c r="Z4" s="5" t="s">
        <v>48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5" t="s">
        <v>33</v>
      </c>
      <c r="AH4" s="5" t="s">
        <v>34</v>
      </c>
      <c r="AI4" s="5" t="s">
        <v>35</v>
      </c>
      <c r="AJ4" s="5" t="s">
        <v>36</v>
      </c>
      <c r="AK4" s="5" t="s">
        <v>37</v>
      </c>
      <c r="AL4" s="5" t="s">
        <v>38</v>
      </c>
      <c r="AM4" s="5" t="s">
        <v>39</v>
      </c>
      <c r="AN4" s="5" t="s">
        <v>40</v>
      </c>
      <c r="AO4" s="5" t="s">
        <v>41</v>
      </c>
      <c r="AP4" s="5" t="s">
        <v>42</v>
      </c>
      <c r="AQ4" s="5" t="s">
        <v>43</v>
      </c>
      <c r="AR4" s="5" t="s">
        <v>44</v>
      </c>
      <c r="AS4" s="5" t="s">
        <v>45</v>
      </c>
      <c r="AT4" s="5" t="s">
        <v>46</v>
      </c>
      <c r="AU4" s="5" t="s">
        <v>47</v>
      </c>
      <c r="AV4" s="5" t="s">
        <v>48</v>
      </c>
      <c r="AW4" s="5" t="s">
        <v>49</v>
      </c>
      <c r="AX4" s="5" t="s">
        <v>50</v>
      </c>
      <c r="AY4" s="5" t="s">
        <v>51</v>
      </c>
      <c r="AZ4" s="5" t="s">
        <v>52</v>
      </c>
      <c r="BA4" s="5" t="s">
        <v>53</v>
      </c>
      <c r="BB4" s="5" t="s">
        <v>24</v>
      </c>
    </row>
    <row r="5" s="1" customFormat="1" spans="1:54">
      <c r="A5" s="6" t="s">
        <v>54</v>
      </c>
      <c r="B5" s="6" t="s">
        <v>55</v>
      </c>
      <c r="C5" s="6" t="s">
        <v>56</v>
      </c>
      <c r="D5" s="6" t="s">
        <v>57</v>
      </c>
      <c r="E5" s="6">
        <v>86</v>
      </c>
      <c r="F5" s="6">
        <v>72</v>
      </c>
      <c r="G5" s="6">
        <v>75</v>
      </c>
      <c r="H5" s="6">
        <v>80</v>
      </c>
      <c r="I5" s="6">
        <v>89</v>
      </c>
      <c r="J5" s="6">
        <v>89</v>
      </c>
      <c r="K5" s="6">
        <v>91</v>
      </c>
      <c r="L5" s="6">
        <v>64</v>
      </c>
      <c r="M5" s="6">
        <v>89</v>
      </c>
      <c r="N5" s="6">
        <v>89</v>
      </c>
      <c r="O5" s="6">
        <v>81</v>
      </c>
      <c r="P5" s="6">
        <v>84</v>
      </c>
      <c r="Q5" s="6">
        <v>70</v>
      </c>
      <c r="R5" s="6">
        <v>91</v>
      </c>
      <c r="S5" s="6">
        <v>71</v>
      </c>
      <c r="T5" s="6">
        <v>96</v>
      </c>
      <c r="U5" s="6">
        <v>83</v>
      </c>
      <c r="V5" s="6">
        <v>60</v>
      </c>
      <c r="W5" s="6">
        <v>85</v>
      </c>
      <c r="X5" s="6">
        <v>94</v>
      </c>
      <c r="Y5" s="6">
        <v>90</v>
      </c>
      <c r="Z5" s="6">
        <v>95</v>
      </c>
      <c r="AA5" s="6">
        <f t="shared" ref="AA5:AV5" si="0">IF(ISNUMBER(E5),(IF(E5=100,5,IF(E5&gt;=60,LEFT(E5,1)-5+RIGHT(E5,1)*0.1,0))),IF(E5="补及",1,IF(E5="免考",2,0)))*E$3</f>
        <v>7.2</v>
      </c>
      <c r="AB5" s="6">
        <f t="shared" si="0"/>
        <v>3.3</v>
      </c>
      <c r="AC5" s="6">
        <f t="shared" si="0"/>
        <v>5</v>
      </c>
      <c r="AD5" s="6">
        <f t="shared" si="0"/>
        <v>6</v>
      </c>
      <c r="AE5" s="6">
        <f t="shared" si="0"/>
        <v>11.7</v>
      </c>
      <c r="AF5" s="6">
        <f t="shared" si="0"/>
        <v>3.9</v>
      </c>
      <c r="AG5" s="6">
        <f t="shared" si="0"/>
        <v>2.05</v>
      </c>
      <c r="AH5" s="6">
        <f t="shared" si="0"/>
        <v>2.8</v>
      </c>
      <c r="AI5" s="6">
        <f t="shared" si="0"/>
        <v>7.8</v>
      </c>
      <c r="AJ5" s="6">
        <f t="shared" si="0"/>
        <v>3.9</v>
      </c>
      <c r="AK5" s="6">
        <f t="shared" si="0"/>
        <v>12.4</v>
      </c>
      <c r="AL5" s="6">
        <f t="shared" si="0"/>
        <v>3.4</v>
      </c>
      <c r="AM5" s="6">
        <f t="shared" si="0"/>
        <v>6</v>
      </c>
      <c r="AN5" s="6">
        <f t="shared" si="0"/>
        <v>2.05</v>
      </c>
      <c r="AO5" s="6">
        <f t="shared" si="0"/>
        <v>4.2</v>
      </c>
      <c r="AP5" s="6">
        <f t="shared" si="0"/>
        <v>9.2</v>
      </c>
      <c r="AQ5" s="6">
        <f t="shared" si="0"/>
        <v>9.9</v>
      </c>
      <c r="AR5" s="6">
        <f t="shared" si="0"/>
        <v>3</v>
      </c>
      <c r="AS5" s="6">
        <f t="shared" si="0"/>
        <v>7</v>
      </c>
      <c r="AT5" s="6">
        <f t="shared" si="0"/>
        <v>8.8</v>
      </c>
      <c r="AU5" s="6">
        <f t="shared" si="0"/>
        <v>8</v>
      </c>
      <c r="AV5" s="6">
        <f t="shared" si="0"/>
        <v>22.5</v>
      </c>
      <c r="AW5" s="6">
        <f t="shared" ref="AW5:AW13" si="1">COUNTIF(AA5:AV5,0)</f>
        <v>0</v>
      </c>
      <c r="AX5" s="7">
        <v>46.5</v>
      </c>
      <c r="AY5" s="8">
        <f t="shared" ref="AY5:AY13" si="2">SUM(AA5:AV5)/AX5</f>
        <v>3.22795698924731</v>
      </c>
      <c r="AZ5" s="8">
        <f t="shared" ref="AZ5:AZ13" si="3">AY5*10+50</f>
        <v>82.2795698924731</v>
      </c>
      <c r="BA5" s="9">
        <v>1</v>
      </c>
      <c r="BB5" s="6" t="s">
        <v>55</v>
      </c>
    </row>
    <row r="6" s="1" customFormat="1" spans="1:54">
      <c r="A6" s="6" t="s">
        <v>58</v>
      </c>
      <c r="B6" s="6" t="s">
        <v>59</v>
      </c>
      <c r="C6" s="6" t="s">
        <v>56</v>
      </c>
      <c r="D6" s="6" t="s">
        <v>57</v>
      </c>
      <c r="E6" s="6">
        <v>74</v>
      </c>
      <c r="F6" s="6">
        <v>72</v>
      </c>
      <c r="G6" s="6">
        <v>73</v>
      </c>
      <c r="H6" s="6">
        <v>77</v>
      </c>
      <c r="I6" s="6">
        <v>93</v>
      </c>
      <c r="J6" s="6">
        <v>88</v>
      </c>
      <c r="K6" s="6">
        <v>92</v>
      </c>
      <c r="L6" s="6">
        <v>61</v>
      </c>
      <c r="M6" s="6">
        <v>89</v>
      </c>
      <c r="N6" s="6">
        <v>88</v>
      </c>
      <c r="O6" s="6">
        <v>83</v>
      </c>
      <c r="P6" s="6">
        <v>89</v>
      </c>
      <c r="Q6" s="6">
        <v>75</v>
      </c>
      <c r="R6" s="6">
        <v>84</v>
      </c>
      <c r="S6" s="6">
        <v>67</v>
      </c>
      <c r="T6" s="6">
        <v>92</v>
      </c>
      <c r="U6" s="6">
        <v>80</v>
      </c>
      <c r="V6" s="6">
        <v>63</v>
      </c>
      <c r="W6" s="6">
        <v>88</v>
      </c>
      <c r="X6" s="6">
        <v>90</v>
      </c>
      <c r="Y6" s="6">
        <v>83</v>
      </c>
      <c r="Z6" s="6">
        <v>92</v>
      </c>
      <c r="AA6" s="6">
        <f t="shared" ref="AA6:AV6" si="4">IF(ISNUMBER(E6),(IF(E6=100,5,IF(E6&gt;=60,LEFT(E6,1)-5+RIGHT(E6,1)*0.1,0))),IF(E6="补及",1,IF(E6="免考",2,0)))*E$3</f>
        <v>4.8</v>
      </c>
      <c r="AB6" s="6">
        <f t="shared" si="4"/>
        <v>3.3</v>
      </c>
      <c r="AC6" s="6">
        <f t="shared" si="4"/>
        <v>4.6</v>
      </c>
      <c r="AD6" s="6">
        <f t="shared" si="4"/>
        <v>5.4</v>
      </c>
      <c r="AE6" s="6">
        <f t="shared" si="4"/>
        <v>12.9</v>
      </c>
      <c r="AF6" s="6">
        <f t="shared" si="4"/>
        <v>3.8</v>
      </c>
      <c r="AG6" s="6">
        <f t="shared" si="4"/>
        <v>2.1</v>
      </c>
      <c r="AH6" s="6">
        <f t="shared" si="4"/>
        <v>2.2</v>
      </c>
      <c r="AI6" s="6">
        <f t="shared" si="4"/>
        <v>7.8</v>
      </c>
      <c r="AJ6" s="6">
        <f t="shared" si="4"/>
        <v>3.8</v>
      </c>
      <c r="AK6" s="6">
        <f t="shared" si="4"/>
        <v>13.2</v>
      </c>
      <c r="AL6" s="6">
        <f t="shared" si="4"/>
        <v>3.9</v>
      </c>
      <c r="AM6" s="6">
        <f t="shared" si="4"/>
        <v>7.5</v>
      </c>
      <c r="AN6" s="6">
        <f t="shared" si="4"/>
        <v>1.7</v>
      </c>
      <c r="AO6" s="6">
        <f t="shared" si="4"/>
        <v>3.4</v>
      </c>
      <c r="AP6" s="6">
        <f t="shared" si="4"/>
        <v>8.4</v>
      </c>
      <c r="AQ6" s="6">
        <f t="shared" si="4"/>
        <v>9</v>
      </c>
      <c r="AR6" s="6">
        <f t="shared" si="4"/>
        <v>3.9</v>
      </c>
      <c r="AS6" s="6">
        <f t="shared" si="4"/>
        <v>7.6</v>
      </c>
      <c r="AT6" s="6">
        <f t="shared" si="4"/>
        <v>8</v>
      </c>
      <c r="AU6" s="6">
        <f t="shared" si="4"/>
        <v>6.6</v>
      </c>
      <c r="AV6" s="6">
        <f t="shared" si="4"/>
        <v>21</v>
      </c>
      <c r="AW6" s="6">
        <f t="shared" si="1"/>
        <v>0</v>
      </c>
      <c r="AX6" s="7">
        <v>46.5</v>
      </c>
      <c r="AY6" s="8">
        <f t="shared" si="2"/>
        <v>3.11612903225806</v>
      </c>
      <c r="AZ6" s="8">
        <f t="shared" si="3"/>
        <v>81.1612903225806</v>
      </c>
      <c r="BA6" s="9">
        <v>2</v>
      </c>
      <c r="BB6" s="6" t="s">
        <v>59</v>
      </c>
    </row>
    <row r="7" s="1" customFormat="1" spans="1:54">
      <c r="A7" s="6" t="s">
        <v>60</v>
      </c>
      <c r="B7" s="6" t="s">
        <v>61</v>
      </c>
      <c r="C7" s="6" t="s">
        <v>56</v>
      </c>
      <c r="D7" s="6" t="s">
        <v>57</v>
      </c>
      <c r="E7" s="6">
        <v>81</v>
      </c>
      <c r="F7" s="6">
        <v>91</v>
      </c>
      <c r="G7" s="6">
        <v>76</v>
      </c>
      <c r="H7" s="6">
        <v>78</v>
      </c>
      <c r="I7" s="6">
        <v>89</v>
      </c>
      <c r="J7" s="6">
        <v>86</v>
      </c>
      <c r="K7" s="6">
        <v>95</v>
      </c>
      <c r="L7" s="6">
        <v>63</v>
      </c>
      <c r="M7" s="6">
        <v>90</v>
      </c>
      <c r="N7" s="6">
        <v>86</v>
      </c>
      <c r="O7" s="6">
        <v>75</v>
      </c>
      <c r="P7" s="6">
        <v>91</v>
      </c>
      <c r="Q7" s="6">
        <v>78</v>
      </c>
      <c r="R7" s="6">
        <v>82</v>
      </c>
      <c r="S7" s="6">
        <v>68</v>
      </c>
      <c r="T7" s="6">
        <v>71</v>
      </c>
      <c r="U7" s="6">
        <v>77</v>
      </c>
      <c r="V7" s="6">
        <v>65</v>
      </c>
      <c r="W7" s="6">
        <v>92</v>
      </c>
      <c r="X7" s="6">
        <v>80</v>
      </c>
      <c r="Y7" s="6">
        <v>88</v>
      </c>
      <c r="Z7" s="6">
        <v>94</v>
      </c>
      <c r="AA7" s="6">
        <f t="shared" ref="AA7:AV7" si="5">IF(ISNUMBER(E7),(IF(E7=100,5,IF(E7&gt;=60,LEFT(E7,1)-5+RIGHT(E7,1)*0.1,0))),IF(E7="补及",1,IF(E7="免考",2,0)))*E$3</f>
        <v>6.2</v>
      </c>
      <c r="AB7" s="6">
        <f t="shared" si="5"/>
        <v>6.15</v>
      </c>
      <c r="AC7" s="6">
        <f t="shared" si="5"/>
        <v>5.2</v>
      </c>
      <c r="AD7" s="6">
        <f t="shared" si="5"/>
        <v>5.6</v>
      </c>
      <c r="AE7" s="6">
        <f t="shared" si="5"/>
        <v>11.7</v>
      </c>
      <c r="AF7" s="6">
        <f t="shared" si="5"/>
        <v>3.6</v>
      </c>
      <c r="AG7" s="6">
        <f t="shared" si="5"/>
        <v>2.25</v>
      </c>
      <c r="AH7" s="6">
        <f t="shared" si="5"/>
        <v>2.6</v>
      </c>
      <c r="AI7" s="6">
        <f t="shared" si="5"/>
        <v>8</v>
      </c>
      <c r="AJ7" s="6">
        <f t="shared" si="5"/>
        <v>3.6</v>
      </c>
      <c r="AK7" s="6">
        <f t="shared" si="5"/>
        <v>10</v>
      </c>
      <c r="AL7" s="6">
        <f t="shared" si="5"/>
        <v>4.1</v>
      </c>
      <c r="AM7" s="6">
        <f t="shared" si="5"/>
        <v>8.4</v>
      </c>
      <c r="AN7" s="6">
        <f t="shared" si="5"/>
        <v>1.6</v>
      </c>
      <c r="AO7" s="6">
        <f t="shared" si="5"/>
        <v>3.6</v>
      </c>
      <c r="AP7" s="6">
        <f t="shared" si="5"/>
        <v>4.2</v>
      </c>
      <c r="AQ7" s="6">
        <f t="shared" si="5"/>
        <v>8.1</v>
      </c>
      <c r="AR7" s="6">
        <f t="shared" si="5"/>
        <v>4.5</v>
      </c>
      <c r="AS7" s="6">
        <f t="shared" si="5"/>
        <v>8.4</v>
      </c>
      <c r="AT7" s="6">
        <f t="shared" si="5"/>
        <v>6</v>
      </c>
      <c r="AU7" s="6">
        <f t="shared" si="5"/>
        <v>7.6</v>
      </c>
      <c r="AV7" s="6">
        <f t="shared" si="5"/>
        <v>22</v>
      </c>
      <c r="AW7" s="6">
        <f t="shared" si="1"/>
        <v>0</v>
      </c>
      <c r="AX7" s="7">
        <v>46.5</v>
      </c>
      <c r="AY7" s="8">
        <f t="shared" si="2"/>
        <v>3.08387096774194</v>
      </c>
      <c r="AZ7" s="8">
        <f t="shared" si="3"/>
        <v>80.8387096774194</v>
      </c>
      <c r="BA7" s="9">
        <v>3</v>
      </c>
      <c r="BB7" s="6" t="s">
        <v>61</v>
      </c>
    </row>
    <row r="8" s="1" customFormat="1" spans="1:54">
      <c r="A8" s="6" t="s">
        <v>62</v>
      </c>
      <c r="B8" s="6" t="s">
        <v>63</v>
      </c>
      <c r="C8" s="6" t="s">
        <v>56</v>
      </c>
      <c r="D8" s="6" t="s">
        <v>57</v>
      </c>
      <c r="E8" s="6">
        <v>73</v>
      </c>
      <c r="F8" s="6">
        <v>82</v>
      </c>
      <c r="G8" s="6">
        <v>77</v>
      </c>
      <c r="H8" s="6">
        <v>76</v>
      </c>
      <c r="I8" s="6">
        <v>93</v>
      </c>
      <c r="J8" s="6">
        <v>87</v>
      </c>
      <c r="K8" s="6">
        <v>97</v>
      </c>
      <c r="L8" s="6">
        <v>65</v>
      </c>
      <c r="M8" s="6">
        <v>89</v>
      </c>
      <c r="N8" s="6">
        <v>89</v>
      </c>
      <c r="O8" s="6">
        <v>85</v>
      </c>
      <c r="P8" s="6">
        <v>88</v>
      </c>
      <c r="Q8" s="6">
        <v>75</v>
      </c>
      <c r="R8" s="6">
        <v>89</v>
      </c>
      <c r="S8" s="6">
        <v>73</v>
      </c>
      <c r="T8" s="6">
        <v>96</v>
      </c>
      <c r="U8" s="6">
        <v>82</v>
      </c>
      <c r="V8" s="6">
        <v>55</v>
      </c>
      <c r="W8" s="6">
        <v>83</v>
      </c>
      <c r="X8" s="6">
        <v>84</v>
      </c>
      <c r="Y8" s="6">
        <v>77</v>
      </c>
      <c r="Z8" s="6">
        <v>78</v>
      </c>
      <c r="AA8" s="6">
        <f t="shared" ref="AA8:AV8" si="6">IF(ISNUMBER(E8),(IF(E8=100,5,IF(E8&gt;=60,LEFT(E8,1)-5+RIGHT(E8,1)*0.1,0))),IF(E8="补及",1,IF(E8="免考",2,0)))*E$3</f>
        <v>4.6</v>
      </c>
      <c r="AB8" s="6">
        <f t="shared" si="6"/>
        <v>4.8</v>
      </c>
      <c r="AC8" s="6">
        <f t="shared" si="6"/>
        <v>5.4</v>
      </c>
      <c r="AD8" s="6">
        <f t="shared" si="6"/>
        <v>5.2</v>
      </c>
      <c r="AE8" s="6">
        <f t="shared" si="6"/>
        <v>12.9</v>
      </c>
      <c r="AF8" s="6">
        <f t="shared" si="6"/>
        <v>3.7</v>
      </c>
      <c r="AG8" s="6">
        <f t="shared" si="6"/>
        <v>2.35</v>
      </c>
      <c r="AH8" s="6">
        <f t="shared" si="6"/>
        <v>3</v>
      </c>
      <c r="AI8" s="6">
        <f t="shared" si="6"/>
        <v>7.8</v>
      </c>
      <c r="AJ8" s="6">
        <f t="shared" si="6"/>
        <v>3.9</v>
      </c>
      <c r="AK8" s="6">
        <f t="shared" si="6"/>
        <v>14</v>
      </c>
      <c r="AL8" s="6">
        <f t="shared" si="6"/>
        <v>3.8</v>
      </c>
      <c r="AM8" s="6">
        <f t="shared" si="6"/>
        <v>7.5</v>
      </c>
      <c r="AN8" s="6">
        <f t="shared" si="6"/>
        <v>1.95</v>
      </c>
      <c r="AO8" s="6">
        <f t="shared" si="6"/>
        <v>4.6</v>
      </c>
      <c r="AP8" s="6">
        <f t="shared" si="6"/>
        <v>9.2</v>
      </c>
      <c r="AQ8" s="6">
        <f t="shared" si="6"/>
        <v>9.6</v>
      </c>
      <c r="AR8" s="6">
        <f t="shared" si="6"/>
        <v>0</v>
      </c>
      <c r="AS8" s="6">
        <f t="shared" si="6"/>
        <v>6.6</v>
      </c>
      <c r="AT8" s="6">
        <f t="shared" si="6"/>
        <v>6.8</v>
      </c>
      <c r="AU8" s="6">
        <f t="shared" si="6"/>
        <v>5.4</v>
      </c>
      <c r="AV8" s="6">
        <f t="shared" si="6"/>
        <v>14</v>
      </c>
      <c r="AW8" s="6">
        <f t="shared" si="1"/>
        <v>1</v>
      </c>
      <c r="AX8" s="7">
        <v>46.5</v>
      </c>
      <c r="AY8" s="8">
        <f t="shared" si="2"/>
        <v>2.94838709677419</v>
      </c>
      <c r="AZ8" s="8">
        <f t="shared" si="3"/>
        <v>79.4838709677419</v>
      </c>
      <c r="BA8" s="9">
        <v>4</v>
      </c>
      <c r="BB8" s="6" t="s">
        <v>63</v>
      </c>
    </row>
    <row r="9" s="1" customFormat="1" spans="1:54">
      <c r="A9" s="6" t="s">
        <v>64</v>
      </c>
      <c r="B9" s="6" t="s">
        <v>65</v>
      </c>
      <c r="C9" s="6" t="s">
        <v>56</v>
      </c>
      <c r="D9" s="6" t="s">
        <v>57</v>
      </c>
      <c r="E9" s="6">
        <v>71</v>
      </c>
      <c r="F9" s="6">
        <v>72</v>
      </c>
      <c r="G9" s="6">
        <v>74</v>
      </c>
      <c r="H9" s="6">
        <v>81</v>
      </c>
      <c r="I9" s="6">
        <v>89</v>
      </c>
      <c r="J9" s="6">
        <v>92</v>
      </c>
      <c r="K9" s="6">
        <v>98</v>
      </c>
      <c r="L9" s="6">
        <v>62</v>
      </c>
      <c r="M9" s="6">
        <v>90</v>
      </c>
      <c r="N9" s="6">
        <v>83</v>
      </c>
      <c r="O9" s="6">
        <v>78</v>
      </c>
      <c r="P9" s="6">
        <v>89</v>
      </c>
      <c r="Q9" s="6">
        <v>68</v>
      </c>
      <c r="R9" s="6">
        <v>89</v>
      </c>
      <c r="S9" s="6">
        <v>68</v>
      </c>
      <c r="T9" s="6">
        <v>84</v>
      </c>
      <c r="U9" s="6">
        <v>84</v>
      </c>
      <c r="V9" s="6">
        <v>55</v>
      </c>
      <c r="W9" s="6">
        <v>83</v>
      </c>
      <c r="X9" s="6">
        <v>90</v>
      </c>
      <c r="Y9" s="6">
        <v>90</v>
      </c>
      <c r="Z9" s="6">
        <v>85</v>
      </c>
      <c r="AA9" s="6">
        <f t="shared" ref="AA9:AV9" si="7">IF(ISNUMBER(E9),(IF(E9=100,5,IF(E9&gt;=60,LEFT(E9,1)-5+RIGHT(E9,1)*0.1,0))),IF(E9="补及",1,IF(E9="免考",2,0)))*E$3</f>
        <v>4.2</v>
      </c>
      <c r="AB9" s="6">
        <f t="shared" si="7"/>
        <v>3.3</v>
      </c>
      <c r="AC9" s="6">
        <f t="shared" si="7"/>
        <v>4.8</v>
      </c>
      <c r="AD9" s="6">
        <f t="shared" si="7"/>
        <v>6.2</v>
      </c>
      <c r="AE9" s="6">
        <f t="shared" si="7"/>
        <v>11.7</v>
      </c>
      <c r="AF9" s="6">
        <f t="shared" si="7"/>
        <v>4.2</v>
      </c>
      <c r="AG9" s="6">
        <f t="shared" si="7"/>
        <v>2.4</v>
      </c>
      <c r="AH9" s="6">
        <f t="shared" si="7"/>
        <v>2.4</v>
      </c>
      <c r="AI9" s="6">
        <f t="shared" si="7"/>
        <v>8</v>
      </c>
      <c r="AJ9" s="6">
        <f t="shared" si="7"/>
        <v>3.3</v>
      </c>
      <c r="AK9" s="6">
        <f t="shared" si="7"/>
        <v>11.2</v>
      </c>
      <c r="AL9" s="6">
        <f t="shared" si="7"/>
        <v>3.9</v>
      </c>
      <c r="AM9" s="6">
        <f t="shared" si="7"/>
        <v>5.4</v>
      </c>
      <c r="AN9" s="6">
        <f t="shared" si="7"/>
        <v>1.95</v>
      </c>
      <c r="AO9" s="6">
        <f t="shared" si="7"/>
        <v>3.6</v>
      </c>
      <c r="AP9" s="6">
        <f t="shared" si="7"/>
        <v>6.8</v>
      </c>
      <c r="AQ9" s="6">
        <f t="shared" si="7"/>
        <v>10.2</v>
      </c>
      <c r="AR9" s="6">
        <f t="shared" si="7"/>
        <v>0</v>
      </c>
      <c r="AS9" s="6">
        <f t="shared" si="7"/>
        <v>6.6</v>
      </c>
      <c r="AT9" s="6">
        <f t="shared" si="7"/>
        <v>8</v>
      </c>
      <c r="AU9" s="6">
        <f t="shared" si="7"/>
        <v>8</v>
      </c>
      <c r="AV9" s="6">
        <f t="shared" si="7"/>
        <v>17.5</v>
      </c>
      <c r="AW9" s="6">
        <f t="shared" si="1"/>
        <v>1</v>
      </c>
      <c r="AX9" s="7">
        <v>46.5</v>
      </c>
      <c r="AY9" s="8">
        <f t="shared" si="2"/>
        <v>2.8741935483871</v>
      </c>
      <c r="AZ9" s="8">
        <f t="shared" si="3"/>
        <v>78.741935483871</v>
      </c>
      <c r="BA9" s="9">
        <v>5</v>
      </c>
      <c r="BB9" s="6" t="s">
        <v>65</v>
      </c>
    </row>
    <row r="10" s="1" customFormat="1" spans="1:54">
      <c r="A10" s="6" t="s">
        <v>66</v>
      </c>
      <c r="B10" s="6" t="s">
        <v>67</v>
      </c>
      <c r="C10" s="6" t="s">
        <v>56</v>
      </c>
      <c r="D10" s="6" t="s">
        <v>57</v>
      </c>
      <c r="E10" s="6">
        <v>79</v>
      </c>
      <c r="F10" s="6">
        <v>72</v>
      </c>
      <c r="G10" s="6">
        <v>75</v>
      </c>
      <c r="H10" s="6">
        <v>78</v>
      </c>
      <c r="I10" s="6">
        <v>84</v>
      </c>
      <c r="J10" s="6">
        <v>89</v>
      </c>
      <c r="K10" s="6">
        <v>92</v>
      </c>
      <c r="L10" s="6">
        <v>60</v>
      </c>
      <c r="M10" s="6">
        <v>89</v>
      </c>
      <c r="N10" s="6">
        <v>85</v>
      </c>
      <c r="O10" s="6">
        <v>77</v>
      </c>
      <c r="P10" s="6">
        <v>89</v>
      </c>
      <c r="Q10" s="6">
        <v>66</v>
      </c>
      <c r="R10" s="6">
        <v>91</v>
      </c>
      <c r="S10" s="6">
        <v>69</v>
      </c>
      <c r="T10" s="6">
        <v>98</v>
      </c>
      <c r="U10" s="6">
        <v>78</v>
      </c>
      <c r="V10" s="6">
        <v>60</v>
      </c>
      <c r="W10" s="6">
        <v>84</v>
      </c>
      <c r="X10" s="6">
        <v>81</v>
      </c>
      <c r="Y10" s="6">
        <v>81</v>
      </c>
      <c r="Z10" s="6">
        <v>83</v>
      </c>
      <c r="AA10" s="6">
        <f t="shared" ref="AA10:AV10" si="8">IF(ISNUMBER(E10),(IF(E10=100,5,IF(E10&gt;=60,LEFT(E10,1)-5+RIGHT(E10,1)*0.1,0))),IF(E10="补及",1,IF(E10="免考",2,0)))*E$3</f>
        <v>5.8</v>
      </c>
      <c r="AB10" s="6">
        <f t="shared" si="8"/>
        <v>3.3</v>
      </c>
      <c r="AC10" s="6">
        <f t="shared" si="8"/>
        <v>5</v>
      </c>
      <c r="AD10" s="6">
        <f t="shared" si="8"/>
        <v>5.6</v>
      </c>
      <c r="AE10" s="6">
        <f t="shared" si="8"/>
        <v>10.2</v>
      </c>
      <c r="AF10" s="6">
        <f t="shared" si="8"/>
        <v>3.9</v>
      </c>
      <c r="AG10" s="6">
        <f t="shared" si="8"/>
        <v>2.1</v>
      </c>
      <c r="AH10" s="6">
        <f t="shared" si="8"/>
        <v>2</v>
      </c>
      <c r="AI10" s="6">
        <f t="shared" si="8"/>
        <v>7.8</v>
      </c>
      <c r="AJ10" s="6">
        <f t="shared" si="8"/>
        <v>3.5</v>
      </c>
      <c r="AK10" s="6">
        <f t="shared" si="8"/>
        <v>10.8</v>
      </c>
      <c r="AL10" s="6">
        <f t="shared" si="8"/>
        <v>3.9</v>
      </c>
      <c r="AM10" s="6">
        <f t="shared" si="8"/>
        <v>4.8</v>
      </c>
      <c r="AN10" s="6">
        <f t="shared" si="8"/>
        <v>2.05</v>
      </c>
      <c r="AO10" s="6">
        <f t="shared" si="8"/>
        <v>3.8</v>
      </c>
      <c r="AP10" s="6">
        <f t="shared" si="8"/>
        <v>9.6</v>
      </c>
      <c r="AQ10" s="6">
        <f t="shared" si="8"/>
        <v>8.4</v>
      </c>
      <c r="AR10" s="6">
        <f t="shared" si="8"/>
        <v>3</v>
      </c>
      <c r="AS10" s="6">
        <f t="shared" si="8"/>
        <v>6.8</v>
      </c>
      <c r="AT10" s="6">
        <f t="shared" si="8"/>
        <v>6.2</v>
      </c>
      <c r="AU10" s="6">
        <f t="shared" si="8"/>
        <v>6.2</v>
      </c>
      <c r="AV10" s="6">
        <f t="shared" si="8"/>
        <v>16.5</v>
      </c>
      <c r="AW10" s="6">
        <f t="shared" si="1"/>
        <v>0</v>
      </c>
      <c r="AX10" s="7">
        <v>46.5</v>
      </c>
      <c r="AY10" s="8">
        <f t="shared" si="2"/>
        <v>2.82258064516129</v>
      </c>
      <c r="AZ10" s="8">
        <f t="shared" si="3"/>
        <v>78.2258064516129</v>
      </c>
      <c r="BA10" s="9">
        <v>6</v>
      </c>
      <c r="BB10" s="6" t="s">
        <v>67</v>
      </c>
    </row>
    <row r="11" s="1" customFormat="1" spans="1:54">
      <c r="A11" s="6" t="s">
        <v>68</v>
      </c>
      <c r="B11" s="6" t="s">
        <v>69</v>
      </c>
      <c r="C11" s="6" t="s">
        <v>56</v>
      </c>
      <c r="D11" s="6" t="s">
        <v>57</v>
      </c>
      <c r="E11" s="6">
        <v>77</v>
      </c>
      <c r="F11" s="6">
        <v>74</v>
      </c>
      <c r="G11" s="6">
        <v>79</v>
      </c>
      <c r="H11" s="6">
        <v>72</v>
      </c>
      <c r="I11" s="6">
        <v>92</v>
      </c>
      <c r="J11" s="6">
        <v>88</v>
      </c>
      <c r="K11" s="6">
        <v>91</v>
      </c>
      <c r="L11" s="6">
        <v>60</v>
      </c>
      <c r="M11" s="6">
        <v>88</v>
      </c>
      <c r="N11" s="6">
        <v>89</v>
      </c>
      <c r="O11" s="6">
        <v>66</v>
      </c>
      <c r="P11" s="6">
        <v>87</v>
      </c>
      <c r="Q11" s="6">
        <v>68</v>
      </c>
      <c r="R11" s="6">
        <v>72</v>
      </c>
      <c r="S11" s="6">
        <v>71</v>
      </c>
      <c r="T11" s="6">
        <v>82</v>
      </c>
      <c r="U11" s="6">
        <v>74</v>
      </c>
      <c r="V11" s="6">
        <v>53</v>
      </c>
      <c r="W11" s="6">
        <v>92</v>
      </c>
      <c r="X11" s="6">
        <v>67</v>
      </c>
      <c r="Y11" s="6">
        <v>89</v>
      </c>
      <c r="Z11" s="6">
        <v>83</v>
      </c>
      <c r="AA11" s="6">
        <f t="shared" ref="AA11:AV11" si="9">IF(ISNUMBER(E11),(IF(E11=100,5,IF(E11&gt;=60,LEFT(E11,1)-5+RIGHT(E11,1)*0.1,0))),IF(E11="补及",1,IF(E11="免考",2,0)))*E$3</f>
        <v>5.4</v>
      </c>
      <c r="AB11" s="6">
        <f t="shared" si="9"/>
        <v>3.6</v>
      </c>
      <c r="AC11" s="6">
        <f t="shared" si="9"/>
        <v>5.8</v>
      </c>
      <c r="AD11" s="6">
        <f t="shared" si="9"/>
        <v>4.4</v>
      </c>
      <c r="AE11" s="6">
        <f t="shared" si="9"/>
        <v>12.6</v>
      </c>
      <c r="AF11" s="6">
        <f t="shared" si="9"/>
        <v>3.8</v>
      </c>
      <c r="AG11" s="6">
        <f t="shared" si="9"/>
        <v>2.05</v>
      </c>
      <c r="AH11" s="6">
        <f t="shared" si="9"/>
        <v>2</v>
      </c>
      <c r="AI11" s="6">
        <f t="shared" si="9"/>
        <v>7.6</v>
      </c>
      <c r="AJ11" s="6">
        <f t="shared" si="9"/>
        <v>3.9</v>
      </c>
      <c r="AK11" s="6">
        <f t="shared" si="9"/>
        <v>6.4</v>
      </c>
      <c r="AL11" s="6">
        <f t="shared" si="9"/>
        <v>3.7</v>
      </c>
      <c r="AM11" s="6">
        <f t="shared" si="9"/>
        <v>5.4</v>
      </c>
      <c r="AN11" s="6">
        <f t="shared" si="9"/>
        <v>1.1</v>
      </c>
      <c r="AO11" s="6">
        <f t="shared" si="9"/>
        <v>4.2</v>
      </c>
      <c r="AP11" s="6">
        <f t="shared" si="9"/>
        <v>6.4</v>
      </c>
      <c r="AQ11" s="6">
        <f t="shared" si="9"/>
        <v>7.2</v>
      </c>
      <c r="AR11" s="6">
        <f t="shared" si="9"/>
        <v>0</v>
      </c>
      <c r="AS11" s="6">
        <f t="shared" si="9"/>
        <v>8.4</v>
      </c>
      <c r="AT11" s="6">
        <f t="shared" si="9"/>
        <v>3.4</v>
      </c>
      <c r="AU11" s="6">
        <f t="shared" si="9"/>
        <v>7.8</v>
      </c>
      <c r="AV11" s="6">
        <f t="shared" si="9"/>
        <v>16.5</v>
      </c>
      <c r="AW11" s="6">
        <f t="shared" si="1"/>
        <v>1</v>
      </c>
      <c r="AX11" s="7">
        <v>46.5</v>
      </c>
      <c r="AY11" s="8">
        <f t="shared" si="2"/>
        <v>2.61612903225806</v>
      </c>
      <c r="AZ11" s="8">
        <f t="shared" si="3"/>
        <v>76.1612903225807</v>
      </c>
      <c r="BA11" s="9">
        <v>7</v>
      </c>
      <c r="BB11" s="6" t="s">
        <v>69</v>
      </c>
    </row>
    <row r="12" s="1" customFormat="1" spans="1:54">
      <c r="A12" s="6" t="s">
        <v>70</v>
      </c>
      <c r="B12" s="6" t="s">
        <v>71</v>
      </c>
      <c r="C12" s="6" t="s">
        <v>56</v>
      </c>
      <c r="D12" s="6" t="s">
        <v>57</v>
      </c>
      <c r="E12" s="6">
        <v>74</v>
      </c>
      <c r="F12" s="6">
        <v>72</v>
      </c>
      <c r="G12" s="6">
        <v>72</v>
      </c>
      <c r="H12" s="6">
        <v>60</v>
      </c>
      <c r="I12" s="6">
        <v>79</v>
      </c>
      <c r="J12" s="6">
        <v>85</v>
      </c>
      <c r="K12" s="6">
        <v>96</v>
      </c>
      <c r="L12" s="6">
        <v>60</v>
      </c>
      <c r="M12" s="6">
        <v>87</v>
      </c>
      <c r="N12" s="6">
        <v>91</v>
      </c>
      <c r="O12" s="6">
        <v>74</v>
      </c>
      <c r="P12" s="6">
        <v>87</v>
      </c>
      <c r="Q12" s="6">
        <v>60</v>
      </c>
      <c r="R12" s="6">
        <v>81</v>
      </c>
      <c r="S12" s="6">
        <v>64</v>
      </c>
      <c r="T12" s="6">
        <v>68</v>
      </c>
      <c r="U12" s="6">
        <v>72</v>
      </c>
      <c r="V12" s="6">
        <v>51</v>
      </c>
      <c r="W12" s="6">
        <v>89</v>
      </c>
      <c r="X12" s="6">
        <v>60</v>
      </c>
      <c r="Y12" s="6">
        <v>79</v>
      </c>
      <c r="Z12" s="6">
        <v>77</v>
      </c>
      <c r="AA12" s="6">
        <f t="shared" ref="AA12:AV12" si="10">IF(ISNUMBER(E12),(IF(E12=100,5,IF(E12&gt;=60,LEFT(E12,1)-5+RIGHT(E12,1)*0.1,0))),IF(E12="补及",1,IF(E12="免考",2,0)))*E$3</f>
        <v>4.8</v>
      </c>
      <c r="AB12" s="6">
        <f t="shared" si="10"/>
        <v>3.3</v>
      </c>
      <c r="AC12" s="6">
        <f t="shared" si="10"/>
        <v>4.4</v>
      </c>
      <c r="AD12" s="6">
        <f t="shared" si="10"/>
        <v>2</v>
      </c>
      <c r="AE12" s="6">
        <f t="shared" si="10"/>
        <v>8.7</v>
      </c>
      <c r="AF12" s="6">
        <f t="shared" si="10"/>
        <v>3.5</v>
      </c>
      <c r="AG12" s="6">
        <f t="shared" si="10"/>
        <v>2.3</v>
      </c>
      <c r="AH12" s="6">
        <f t="shared" si="10"/>
        <v>2</v>
      </c>
      <c r="AI12" s="6">
        <f t="shared" si="10"/>
        <v>7.4</v>
      </c>
      <c r="AJ12" s="6">
        <f t="shared" si="10"/>
        <v>4.1</v>
      </c>
      <c r="AK12" s="6">
        <f t="shared" si="10"/>
        <v>9.6</v>
      </c>
      <c r="AL12" s="6">
        <f t="shared" si="10"/>
        <v>3.7</v>
      </c>
      <c r="AM12" s="6">
        <f t="shared" si="10"/>
        <v>3</v>
      </c>
      <c r="AN12" s="6">
        <f t="shared" si="10"/>
        <v>1.55</v>
      </c>
      <c r="AO12" s="6">
        <f t="shared" si="10"/>
        <v>2.8</v>
      </c>
      <c r="AP12" s="6">
        <f t="shared" si="10"/>
        <v>3.6</v>
      </c>
      <c r="AQ12" s="6">
        <f t="shared" si="10"/>
        <v>6.6</v>
      </c>
      <c r="AR12" s="6">
        <f t="shared" si="10"/>
        <v>0</v>
      </c>
      <c r="AS12" s="6">
        <f t="shared" si="10"/>
        <v>7.8</v>
      </c>
      <c r="AT12" s="6">
        <f t="shared" si="10"/>
        <v>2</v>
      </c>
      <c r="AU12" s="6">
        <f t="shared" si="10"/>
        <v>5.8</v>
      </c>
      <c r="AV12" s="6">
        <f t="shared" si="10"/>
        <v>13.5</v>
      </c>
      <c r="AW12" s="6">
        <f t="shared" si="1"/>
        <v>1</v>
      </c>
      <c r="AX12" s="7">
        <v>46.5</v>
      </c>
      <c r="AY12" s="8">
        <f t="shared" si="2"/>
        <v>2.20322580645161</v>
      </c>
      <c r="AZ12" s="8">
        <f t="shared" si="3"/>
        <v>72.0322580645161</v>
      </c>
      <c r="BA12" s="9">
        <v>8</v>
      </c>
      <c r="BB12" s="6" t="s">
        <v>71</v>
      </c>
    </row>
    <row r="13" s="1" customFormat="1" spans="1:54">
      <c r="A13" s="6" t="s">
        <v>72</v>
      </c>
      <c r="B13" s="6" t="s">
        <v>73</v>
      </c>
      <c r="C13" s="6" t="s">
        <v>56</v>
      </c>
      <c r="D13" s="6" t="s">
        <v>57</v>
      </c>
      <c r="E13" s="6">
        <v>62</v>
      </c>
      <c r="F13" s="6">
        <v>72</v>
      </c>
      <c r="G13" s="6">
        <v>66</v>
      </c>
      <c r="H13" s="6">
        <v>60</v>
      </c>
      <c r="I13" s="6">
        <v>75</v>
      </c>
      <c r="J13" s="6">
        <v>72</v>
      </c>
      <c r="K13" s="6">
        <v>82</v>
      </c>
      <c r="L13" s="6">
        <v>60</v>
      </c>
      <c r="M13" s="6">
        <v>87</v>
      </c>
      <c r="N13" s="6">
        <v>76</v>
      </c>
      <c r="O13" s="6">
        <v>66</v>
      </c>
      <c r="P13" s="6">
        <v>84</v>
      </c>
      <c r="Q13" s="6">
        <v>60</v>
      </c>
      <c r="R13" s="6">
        <v>65</v>
      </c>
      <c r="S13" s="6">
        <v>60</v>
      </c>
      <c r="T13" s="6">
        <v>60</v>
      </c>
      <c r="U13" s="6">
        <v>60</v>
      </c>
      <c r="V13" s="6">
        <v>49</v>
      </c>
      <c r="W13" s="6">
        <v>80</v>
      </c>
      <c r="X13" s="6">
        <v>31</v>
      </c>
      <c r="Y13" s="6">
        <v>79</v>
      </c>
      <c r="Z13" s="6">
        <v>64</v>
      </c>
      <c r="AA13" s="6">
        <f t="shared" ref="AA13:AV13" si="11">IF(ISNUMBER(E13),(IF(E13=100,5,IF(E13&gt;=60,LEFT(E13,1)-5+RIGHT(E13,1)*0.1,0))),IF(E13="补及",1,IF(E13="免考",2,0)))*E$3</f>
        <v>2.4</v>
      </c>
      <c r="AB13" s="6">
        <f t="shared" si="11"/>
        <v>3.3</v>
      </c>
      <c r="AC13" s="6">
        <f t="shared" si="11"/>
        <v>3.2</v>
      </c>
      <c r="AD13" s="6">
        <f t="shared" si="11"/>
        <v>2</v>
      </c>
      <c r="AE13" s="6">
        <f t="shared" si="11"/>
        <v>7.5</v>
      </c>
      <c r="AF13" s="6">
        <f t="shared" si="11"/>
        <v>2.2</v>
      </c>
      <c r="AG13" s="6">
        <f t="shared" si="11"/>
        <v>1.6</v>
      </c>
      <c r="AH13" s="6">
        <f t="shared" si="11"/>
        <v>2</v>
      </c>
      <c r="AI13" s="6">
        <f t="shared" si="11"/>
        <v>7.4</v>
      </c>
      <c r="AJ13" s="6">
        <f t="shared" si="11"/>
        <v>2.6</v>
      </c>
      <c r="AK13" s="6">
        <f t="shared" si="11"/>
        <v>6.4</v>
      </c>
      <c r="AL13" s="6">
        <f t="shared" si="11"/>
        <v>3.4</v>
      </c>
      <c r="AM13" s="6">
        <f t="shared" si="11"/>
        <v>3</v>
      </c>
      <c r="AN13" s="6">
        <f t="shared" si="11"/>
        <v>0.75</v>
      </c>
      <c r="AO13" s="6">
        <f t="shared" si="11"/>
        <v>2</v>
      </c>
      <c r="AP13" s="6">
        <f t="shared" si="11"/>
        <v>2</v>
      </c>
      <c r="AQ13" s="6">
        <f t="shared" si="11"/>
        <v>3</v>
      </c>
      <c r="AR13" s="6">
        <f t="shared" si="11"/>
        <v>0</v>
      </c>
      <c r="AS13" s="6">
        <f t="shared" si="11"/>
        <v>6</v>
      </c>
      <c r="AT13" s="6">
        <f t="shared" si="11"/>
        <v>0</v>
      </c>
      <c r="AU13" s="6">
        <f t="shared" si="11"/>
        <v>5.8</v>
      </c>
      <c r="AV13" s="6">
        <f t="shared" si="11"/>
        <v>7</v>
      </c>
      <c r="AW13" s="6">
        <f t="shared" si="1"/>
        <v>2</v>
      </c>
      <c r="AX13" s="7">
        <v>46.5</v>
      </c>
      <c r="AY13" s="8">
        <f t="shared" si="2"/>
        <v>1.58172043010753</v>
      </c>
      <c r="AZ13" s="8">
        <f t="shared" si="3"/>
        <v>65.8172043010753</v>
      </c>
      <c r="BA13" s="9">
        <v>9</v>
      </c>
      <c r="BB13" s="6" t="s">
        <v>73</v>
      </c>
    </row>
  </sheetData>
  <mergeCells count="1">
    <mergeCell ref="A1:BB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童恩</cp:lastModifiedBy>
  <dcterms:created xsi:type="dcterms:W3CDTF">2025-09-08T10:25:22Z</dcterms:created>
  <dcterms:modified xsi:type="dcterms:W3CDTF">2025-09-08T10:27:09Z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5C0D7563855E4E00A30B76B7847EDB12_11</vt:lpwstr>
  </property>
  <property fmtid="{D5CDD505-2E9C-101B-9397-08002B2CF9AE}" pid="3" name="KSOProductBuildVer">
    <vt:lpwstr>2052-12.1.0.22089</vt:lpwstr>
  </property>
</Properties>
</file>