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成绩信息" sheetId="1" r:id="rId1"/>
  </sheets>
  <definedNames>
    <definedName name="_xlnm._FilterDatabase" localSheetId="0" hidden="1">成绩信息!$A$4:$AZ$12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<sst xmlns="http://schemas.openxmlformats.org/spreadsheetml/2006/main" count="106" uniqueCount="69">
  <si>
    <t>成绩信息</t>
  </si>
  <si>
    <t>课程1</t>
  </si>
  <si>
    <t>课程2</t>
  </si>
  <si>
    <t>课程3</t>
  </si>
  <si>
    <t>课程4</t>
  </si>
  <si>
    <t>课程5</t>
  </si>
  <si>
    <t>课程6</t>
  </si>
  <si>
    <t>课程7</t>
  </si>
  <si>
    <t>课程8</t>
  </si>
  <si>
    <t>课程9</t>
  </si>
  <si>
    <t>课程10</t>
  </si>
  <si>
    <t>课程11</t>
  </si>
  <si>
    <t>课程12</t>
  </si>
  <si>
    <t>课程13</t>
  </si>
  <si>
    <t>课程14</t>
  </si>
  <si>
    <t>课程15</t>
  </si>
  <si>
    <t>课程16</t>
  </si>
  <si>
    <t>课程17</t>
  </si>
  <si>
    <t>课程18</t>
  </si>
  <si>
    <t>课程19</t>
  </si>
  <si>
    <t>课程20</t>
  </si>
  <si>
    <t>课程21</t>
  </si>
  <si>
    <t>学号</t>
  </si>
  <si>
    <t>姓名</t>
  </si>
  <si>
    <t>班级</t>
  </si>
  <si>
    <t>课程门数</t>
  </si>
  <si>
    <t>烹饪卫生与安全学，专业课，必修，学分3，学时48，2024-2025-1</t>
  </si>
  <si>
    <t>营养配餐员2，专业课，必修，学分2，学时32，2024-2025-1</t>
  </si>
  <si>
    <t>中国饮食文化，专业课，必修，学分2，学时32，2024-2025-1</t>
  </si>
  <si>
    <t>中式烹调工艺学实训2，专业课，必修，学分3，学时48，2024-2025-1</t>
  </si>
  <si>
    <t>职业发展与就业创业指导1，公共课，必修，学分1，学时16，2024-2025-1</t>
  </si>
  <si>
    <t>创新创业基础，公共课，必修，学分2，学时32，2024-2025-1</t>
  </si>
  <si>
    <t>中药与方剂，专业课，必修，学分2，学时32，2024-2025-1</t>
  </si>
  <si>
    <t>中式面点工艺学实训，专业课，必修，学分4，学时56，2024-2025-1</t>
  </si>
  <si>
    <t>食品雕塑与菜点装饰，专业课，限选，学分2，学时32，2024-2025-1</t>
  </si>
  <si>
    <t>食品微生物，专业课，必修，学分2，学时36，2024-2025-1</t>
  </si>
  <si>
    <t>形势与政策3，公共课，必修，学分0.5，学时8，2024-2025-1</t>
  </si>
  <si>
    <t>中国名菜，专业课，限选，学分2，学时32，2024-2025-1</t>
  </si>
  <si>
    <t>中式烹调工艺学实训3，专业课，必修，学分3，学时48，2024-2025-2</t>
  </si>
  <si>
    <t>职业发展与就业创业指导2，公共课，必修，学分1，学时16，2024-2025-2</t>
  </si>
  <si>
    <t>餐饮类职业技能证书，专业课，必修，学分1，学时12，2024-2025-2</t>
  </si>
  <si>
    <t>饮食消费心理学，专业课，限选，学分2，学时32，2024-2025-2</t>
  </si>
  <si>
    <t>餐饮管理，专业课，必修，学分3，学时48，2024-2025-2</t>
  </si>
  <si>
    <t>西式面点工艺学实训，专业课，必修，学分4，学时56，2024-2025-2</t>
  </si>
  <si>
    <t>饭店市场营销，专业课，限选，学分2，学时32，2024-2025-2</t>
  </si>
  <si>
    <t>中医药膳学1，专业课，必修，学分2，学时32，2024-2025-2</t>
  </si>
  <si>
    <t>形势与政策4，公共课，必修，学分0.5，学时8，2024-2025-2</t>
  </si>
  <si>
    <t>不及格门数</t>
  </si>
  <si>
    <t>所得必修学分</t>
  </si>
  <si>
    <t>平均学分绩点</t>
  </si>
  <si>
    <t>百分制分数</t>
  </si>
  <si>
    <t>排名</t>
  </si>
  <si>
    <t>602387400004</t>
  </si>
  <si>
    <t>赵凤琪</t>
  </si>
  <si>
    <t>23烹饪班</t>
  </si>
  <si>
    <t>602387400002</t>
  </si>
  <si>
    <t>王文琪</t>
  </si>
  <si>
    <t>602387400001</t>
  </si>
  <si>
    <t>傅思婷</t>
  </si>
  <si>
    <t>612387400006</t>
  </si>
  <si>
    <t>林文星</t>
  </si>
  <si>
    <t>612387400008</t>
  </si>
  <si>
    <t>张璟涛</t>
  </si>
  <si>
    <t>602387400003</t>
  </si>
  <si>
    <t>袁慧欣</t>
  </si>
  <si>
    <t>612387400007</t>
  </si>
  <si>
    <t>余炜杰</t>
  </si>
  <si>
    <t>612387400005</t>
  </si>
  <si>
    <t>高京楠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</si>
</sst>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00_ "/>
    <numFmt numFmtId="178" formatCode="0.00_);[Red]\(0.00\)"/>
  </numFmts>
  <fonts count="24">
    <font>
      <sz val="11"/>
      <color indexed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176" fontId="1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Z12"/>
  <sheetViews>
    <sheetView tabSelected="1" workbookViewId="0">
      <selection activeCell="F17" sqref="F17"/>
    </sheetView>
  </sheetViews>
  <sheetFormatPr defaultColWidth="9" defaultRowHeight="13.5"/>
  <cols>
    <col min="1" max="1" width="28.1333333333333" style="2" customWidth="1"/>
    <col min="2" max="3" width="23.4333333333333" style="3" customWidth="1"/>
    <col min="4" max="4" width="14.0666666666667" style="3" customWidth="1"/>
    <col min="5" max="46" width="23.4333333333333" style="3" customWidth="1"/>
    <col min="47" max="48" width="21.0916666666667" style="3" customWidth="1"/>
    <col min="49" max="49" width="21.0916666666667" style="4" customWidth="1"/>
    <col min="50" max="50" width="21.0916666666667" style="5" customWidth="1"/>
    <col min="51" max="52" width="21.0916666666667" style="3" customWidth="1"/>
    <col min="53" max="16384" width="9" style="3"/>
  </cols>
  <sheetData>
    <row r="1" spans="1:1">
      <c r="A1" s="6" t="s">
        <v>0</v>
      </c>
    </row>
    <row r="3" s="1" customFormat="1" ht="37" customHeight="1" spans="1:50">
      <c r="A3" s="7"/>
      <c r="E3" s="1">
        <v>3</v>
      </c>
      <c r="F3" s="1">
        <v>2</v>
      </c>
      <c r="G3" s="1">
        <v>2</v>
      </c>
      <c r="H3" s="1">
        <v>3</v>
      </c>
      <c r="I3" s="1">
        <v>1</v>
      </c>
      <c r="J3" s="1">
        <v>2</v>
      </c>
      <c r="K3" s="1">
        <v>2</v>
      </c>
      <c r="L3" s="1">
        <v>4</v>
      </c>
      <c r="M3" s="1">
        <v>2</v>
      </c>
      <c r="N3" s="1">
        <v>2</v>
      </c>
      <c r="O3" s="1">
        <v>0.5</v>
      </c>
      <c r="P3" s="1">
        <v>2</v>
      </c>
      <c r="Q3" s="1">
        <v>3</v>
      </c>
      <c r="R3" s="1">
        <v>1</v>
      </c>
      <c r="S3" s="1">
        <v>1</v>
      </c>
      <c r="T3" s="1">
        <v>2</v>
      </c>
      <c r="U3" s="1">
        <v>3</v>
      </c>
      <c r="V3" s="1">
        <v>4</v>
      </c>
      <c r="W3" s="1">
        <v>2</v>
      </c>
      <c r="X3" s="1">
        <v>2</v>
      </c>
      <c r="Y3" s="1">
        <v>0.5</v>
      </c>
      <c r="Z3" s="1" t="s">
        <v>1</v>
      </c>
      <c r="AA3" s="1" t="s">
        <v>2</v>
      </c>
      <c r="AB3" s="1" t="s">
        <v>3</v>
      </c>
      <c r="AC3" s="1" t="s">
        <v>4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9</v>
      </c>
      <c r="AI3" s="1" t="s">
        <v>10</v>
      </c>
      <c r="AJ3" s="1" t="s">
        <v>11</v>
      </c>
      <c r="AK3" s="1" t="s">
        <v>12</v>
      </c>
      <c r="AL3" s="1" t="s">
        <v>13</v>
      </c>
      <c r="AM3" s="1" t="s">
        <v>14</v>
      </c>
      <c r="AN3" s="1" t="s">
        <v>15</v>
      </c>
      <c r="AO3" s="1" t="s">
        <v>16</v>
      </c>
      <c r="AP3" s="1" t="s">
        <v>17</v>
      </c>
      <c r="AQ3" s="1" t="s">
        <v>18</v>
      </c>
      <c r="AR3" s="1" t="s">
        <v>19</v>
      </c>
      <c r="AS3" s="1" t="s">
        <v>20</v>
      </c>
      <c r="AT3" s="1" t="s">
        <v>21</v>
      </c>
      <c r="AW3" s="13"/>
      <c r="AX3" s="14"/>
    </row>
    <row r="4" ht="36" spans="1:52">
      <c r="A4" s="8" t="s">
        <v>22</v>
      </c>
      <c r="B4" s="9" t="s">
        <v>23</v>
      </c>
      <c r="C4" s="9" t="s">
        <v>24</v>
      </c>
      <c r="D4" s="9" t="s">
        <v>25</v>
      </c>
      <c r="E4" s="9" t="s">
        <v>26</v>
      </c>
      <c r="F4" s="9" t="s">
        <v>27</v>
      </c>
      <c r="G4" s="9" t="s">
        <v>28</v>
      </c>
      <c r="H4" s="9" t="s">
        <v>29</v>
      </c>
      <c r="I4" s="9" t="s">
        <v>30</v>
      </c>
      <c r="J4" s="9" t="s">
        <v>31</v>
      </c>
      <c r="K4" s="9" t="s">
        <v>32</v>
      </c>
      <c r="L4" s="9" t="s">
        <v>33</v>
      </c>
      <c r="M4" s="9" t="s">
        <v>34</v>
      </c>
      <c r="N4" s="9" t="s">
        <v>35</v>
      </c>
      <c r="O4" s="9" t="s">
        <v>36</v>
      </c>
      <c r="P4" s="9" t="s">
        <v>37</v>
      </c>
      <c r="Q4" s="9" t="s">
        <v>38</v>
      </c>
      <c r="R4" s="9" t="s">
        <v>39</v>
      </c>
      <c r="S4" s="9" t="s">
        <v>40</v>
      </c>
      <c r="T4" s="9" t="s">
        <v>41</v>
      </c>
      <c r="U4" s="9" t="s">
        <v>42</v>
      </c>
      <c r="V4" s="9" t="s">
        <v>43</v>
      </c>
      <c r="W4" s="9" t="s">
        <v>44</v>
      </c>
      <c r="X4" s="9" t="s">
        <v>45</v>
      </c>
      <c r="Y4" s="9" t="s">
        <v>46</v>
      </c>
      <c r="Z4" s="9" t="s">
        <v>26</v>
      </c>
      <c r="AA4" s="9" t="s">
        <v>27</v>
      </c>
      <c r="AB4" s="9" t="s">
        <v>28</v>
      </c>
      <c r="AC4" s="9" t="s">
        <v>29</v>
      </c>
      <c r="AD4" s="9" t="s">
        <v>30</v>
      </c>
      <c r="AE4" s="9" t="s">
        <v>31</v>
      </c>
      <c r="AF4" s="9" t="s">
        <v>32</v>
      </c>
      <c r="AG4" s="9" t="s">
        <v>33</v>
      </c>
      <c r="AH4" s="9" t="s">
        <v>34</v>
      </c>
      <c r="AI4" s="9" t="s">
        <v>35</v>
      </c>
      <c r="AJ4" s="9" t="s">
        <v>36</v>
      </c>
      <c r="AK4" s="9" t="s">
        <v>37</v>
      </c>
      <c r="AL4" s="9" t="s">
        <v>38</v>
      </c>
      <c r="AM4" s="9" t="s">
        <v>39</v>
      </c>
      <c r="AN4" s="9" t="s">
        <v>40</v>
      </c>
      <c r="AO4" s="9" t="s">
        <v>41</v>
      </c>
      <c r="AP4" s="9" t="s">
        <v>42</v>
      </c>
      <c r="AQ4" s="9" t="s">
        <v>43</v>
      </c>
      <c r="AR4" s="9" t="s">
        <v>44</v>
      </c>
      <c r="AS4" s="9" t="s">
        <v>45</v>
      </c>
      <c r="AT4" s="9" t="s">
        <v>46</v>
      </c>
      <c r="AU4" s="9" t="s">
        <v>47</v>
      </c>
      <c r="AV4" s="9" t="s">
        <v>48</v>
      </c>
      <c r="AW4" s="15" t="s">
        <v>49</v>
      </c>
      <c r="AX4" s="16" t="s">
        <v>50</v>
      </c>
      <c r="AY4" s="9" t="s">
        <v>51</v>
      </c>
      <c r="AZ4" s="9" t="s">
        <v>23</v>
      </c>
    </row>
    <row r="5" spans="1:52">
      <c r="A5" s="10" t="s">
        <v>52</v>
      </c>
      <c r="B5" s="11" t="s">
        <v>53</v>
      </c>
      <c r="C5" s="11" t="s">
        <v>54</v>
      </c>
      <c r="D5" s="12">
        <v>21</v>
      </c>
      <c r="E5" s="12">
        <v>83</v>
      </c>
      <c r="F5" s="12">
        <v>81</v>
      </c>
      <c r="G5" s="12">
        <v>89</v>
      </c>
      <c r="H5" s="12">
        <v>87</v>
      </c>
      <c r="I5" s="12">
        <v>79</v>
      </c>
      <c r="J5" s="12">
        <v>94</v>
      </c>
      <c r="K5" s="12">
        <v>80</v>
      </c>
      <c r="L5" s="12">
        <v>89</v>
      </c>
      <c r="M5" s="12">
        <v>92</v>
      </c>
      <c r="N5" s="12">
        <v>85</v>
      </c>
      <c r="O5" s="12">
        <v>89</v>
      </c>
      <c r="P5" s="12">
        <v>86</v>
      </c>
      <c r="Q5" s="12">
        <v>86</v>
      </c>
      <c r="R5" s="12">
        <v>83</v>
      </c>
      <c r="S5" s="12">
        <v>76</v>
      </c>
      <c r="T5" s="12">
        <v>79</v>
      </c>
      <c r="U5" s="12">
        <v>83</v>
      </c>
      <c r="V5" s="12">
        <v>80</v>
      </c>
      <c r="W5" s="12">
        <v>72</v>
      </c>
      <c r="X5" s="12">
        <v>81</v>
      </c>
      <c r="Y5" s="12">
        <v>85</v>
      </c>
      <c r="Z5" s="12">
        <f t="shared" ref="Z5:AT5" si="0">IF(ISNUMBER(E5),(IF(E5=100,5,IF(E5&gt;=60,LEFT(E5,1)-5+RIGHT(E5,1)*0.1,0))),IF(E5="补及",1,IF(E5="免考",2,0)))*E$3</f>
        <v>9.9</v>
      </c>
      <c r="AA5" s="12">
        <f t="shared" si="0"/>
        <v>6.2</v>
      </c>
      <c r="AB5" s="12">
        <f t="shared" si="0"/>
        <v>7.8</v>
      </c>
      <c r="AC5" s="12">
        <f t="shared" si="0"/>
        <v>11.1</v>
      </c>
      <c r="AD5" s="12">
        <f t="shared" si="0"/>
        <v>2.9</v>
      </c>
      <c r="AE5" s="12">
        <f t="shared" si="0"/>
        <v>8.8</v>
      </c>
      <c r="AF5" s="12">
        <f t="shared" si="0"/>
        <v>6</v>
      </c>
      <c r="AG5" s="12">
        <f t="shared" si="0"/>
        <v>15.6</v>
      </c>
      <c r="AH5" s="12">
        <f t="shared" si="0"/>
        <v>8.4</v>
      </c>
      <c r="AI5" s="12">
        <f t="shared" si="0"/>
        <v>7</v>
      </c>
      <c r="AJ5" s="12">
        <f t="shared" si="0"/>
        <v>1.95</v>
      </c>
      <c r="AK5" s="12">
        <f t="shared" si="0"/>
        <v>7.2</v>
      </c>
      <c r="AL5" s="12">
        <f t="shared" si="0"/>
        <v>10.8</v>
      </c>
      <c r="AM5" s="12">
        <f t="shared" si="0"/>
        <v>3.3</v>
      </c>
      <c r="AN5" s="12">
        <f t="shared" si="0"/>
        <v>2.6</v>
      </c>
      <c r="AO5" s="12">
        <f t="shared" si="0"/>
        <v>5.8</v>
      </c>
      <c r="AP5" s="12">
        <f t="shared" si="0"/>
        <v>9.9</v>
      </c>
      <c r="AQ5" s="12">
        <f t="shared" si="0"/>
        <v>12</v>
      </c>
      <c r="AR5" s="12">
        <f t="shared" si="0"/>
        <v>4.4</v>
      </c>
      <c r="AS5" s="12">
        <f t="shared" si="0"/>
        <v>6.2</v>
      </c>
      <c r="AT5" s="12">
        <f t="shared" si="0"/>
        <v>1.75</v>
      </c>
      <c r="AU5" s="12">
        <f t="shared" ref="AU5:AU12" si="1">COUNTIF(Z5:AT5,0)</f>
        <v>0</v>
      </c>
      <c r="AV5" s="12">
        <v>44</v>
      </c>
      <c r="AW5" s="17">
        <f t="shared" ref="AW5:AW12" si="2">SUM(Z5:AT5)/AV5</f>
        <v>3.4</v>
      </c>
      <c r="AX5" s="18">
        <f t="shared" ref="AX5:AX12" si="3">AW5*10+50</f>
        <v>84</v>
      </c>
      <c r="AY5" s="12">
        <v>1</v>
      </c>
      <c r="AZ5" s="11" t="s">
        <v>53</v>
      </c>
    </row>
    <row r="6" spans="1:52">
      <c r="A6" s="10" t="s">
        <v>55</v>
      </c>
      <c r="B6" s="11" t="s">
        <v>56</v>
      </c>
      <c r="C6" s="11" t="s">
        <v>54</v>
      </c>
      <c r="D6" s="12">
        <v>21</v>
      </c>
      <c r="E6" s="12">
        <v>87</v>
      </c>
      <c r="F6" s="12">
        <v>89</v>
      </c>
      <c r="G6" s="12">
        <v>93</v>
      </c>
      <c r="H6" s="12">
        <v>85</v>
      </c>
      <c r="I6" s="12">
        <v>78</v>
      </c>
      <c r="J6" s="12">
        <v>91</v>
      </c>
      <c r="K6" s="12">
        <v>82</v>
      </c>
      <c r="L6" s="12">
        <v>81</v>
      </c>
      <c r="M6" s="12">
        <v>79</v>
      </c>
      <c r="N6" s="12">
        <v>91</v>
      </c>
      <c r="O6" s="12">
        <v>89</v>
      </c>
      <c r="P6" s="12">
        <v>87</v>
      </c>
      <c r="Q6" s="12">
        <v>81</v>
      </c>
      <c r="R6" s="12">
        <v>83</v>
      </c>
      <c r="S6" s="12">
        <v>82</v>
      </c>
      <c r="T6" s="12">
        <v>85</v>
      </c>
      <c r="U6" s="12">
        <v>91</v>
      </c>
      <c r="V6" s="12">
        <v>66</v>
      </c>
      <c r="W6" s="12">
        <v>87</v>
      </c>
      <c r="X6" s="12">
        <v>87</v>
      </c>
      <c r="Y6" s="12">
        <v>87</v>
      </c>
      <c r="Z6" s="12">
        <f>IF(ISNUMBER(E6),(IF(E6=100,5,IF(E6&gt;=60,LEFT(E6,1)-5+RIGHT(E6,1)*0.1,0))),IF(E6="补及",1,IF(E6="免考",2,0)))*E$3</f>
        <v>11.1</v>
      </c>
      <c r="AA6" s="12">
        <f t="shared" ref="AA6:AT6" si="4">IF(ISNUMBER(F6),(IF(F6=100,5,IF(F6&gt;=60,LEFT(F6,1)-5+RIGHT(F6,1)*0.1,0))),IF(F6="补及",1,IF(F6="免考",2,0)))*F$3</f>
        <v>7.8</v>
      </c>
      <c r="AB6" s="12">
        <f t="shared" si="4"/>
        <v>8.6</v>
      </c>
      <c r="AC6" s="12">
        <f t="shared" si="4"/>
        <v>10.5</v>
      </c>
      <c r="AD6" s="12">
        <f t="shared" si="4"/>
        <v>2.8</v>
      </c>
      <c r="AE6" s="12">
        <f t="shared" si="4"/>
        <v>8.2</v>
      </c>
      <c r="AF6" s="12">
        <f t="shared" si="4"/>
        <v>6.4</v>
      </c>
      <c r="AG6" s="12">
        <f t="shared" si="4"/>
        <v>12.4</v>
      </c>
      <c r="AH6" s="12">
        <f t="shared" si="4"/>
        <v>5.8</v>
      </c>
      <c r="AI6" s="12">
        <f t="shared" si="4"/>
        <v>8.2</v>
      </c>
      <c r="AJ6" s="12">
        <f t="shared" si="4"/>
        <v>1.95</v>
      </c>
      <c r="AK6" s="12">
        <f t="shared" si="4"/>
        <v>7.4</v>
      </c>
      <c r="AL6" s="12">
        <f t="shared" si="4"/>
        <v>9.3</v>
      </c>
      <c r="AM6" s="12">
        <f t="shared" si="4"/>
        <v>3.3</v>
      </c>
      <c r="AN6" s="12">
        <f t="shared" si="4"/>
        <v>3.2</v>
      </c>
      <c r="AO6" s="12">
        <f t="shared" si="4"/>
        <v>7</v>
      </c>
      <c r="AP6" s="12">
        <f t="shared" si="4"/>
        <v>12.3</v>
      </c>
      <c r="AQ6" s="12">
        <f t="shared" si="4"/>
        <v>6.4</v>
      </c>
      <c r="AR6" s="12">
        <f t="shared" si="4"/>
        <v>7.4</v>
      </c>
      <c r="AS6" s="12">
        <f t="shared" si="4"/>
        <v>7.4</v>
      </c>
      <c r="AT6" s="12">
        <f t="shared" si="4"/>
        <v>1.85</v>
      </c>
      <c r="AU6" s="12">
        <f t="shared" si="1"/>
        <v>0</v>
      </c>
      <c r="AV6" s="12">
        <v>44</v>
      </c>
      <c r="AW6" s="17">
        <f t="shared" si="2"/>
        <v>3.39318181818182</v>
      </c>
      <c r="AX6" s="18">
        <f t="shared" si="3"/>
        <v>83.9318181818182</v>
      </c>
      <c r="AY6" s="12">
        <v>2</v>
      </c>
      <c r="AZ6" s="11" t="s">
        <v>56</v>
      </c>
    </row>
    <row r="7" spans="1:52">
      <c r="A7" s="10" t="s">
        <v>57</v>
      </c>
      <c r="B7" s="11" t="s">
        <v>58</v>
      </c>
      <c r="C7" s="11" t="s">
        <v>54</v>
      </c>
      <c r="D7" s="12">
        <v>21</v>
      </c>
      <c r="E7" s="12">
        <v>84</v>
      </c>
      <c r="F7" s="12">
        <v>87</v>
      </c>
      <c r="G7" s="12">
        <v>88</v>
      </c>
      <c r="H7" s="12">
        <v>82</v>
      </c>
      <c r="I7" s="12">
        <v>78</v>
      </c>
      <c r="J7" s="12">
        <v>97</v>
      </c>
      <c r="K7" s="12">
        <v>86</v>
      </c>
      <c r="L7" s="12">
        <v>81</v>
      </c>
      <c r="M7" s="12">
        <v>84</v>
      </c>
      <c r="N7" s="12">
        <v>87</v>
      </c>
      <c r="O7" s="12">
        <v>89</v>
      </c>
      <c r="P7" s="12">
        <v>87</v>
      </c>
      <c r="Q7" s="12">
        <v>81</v>
      </c>
      <c r="R7" s="12">
        <v>74</v>
      </c>
      <c r="S7" s="12">
        <v>77</v>
      </c>
      <c r="T7" s="12">
        <v>75</v>
      </c>
      <c r="U7" s="12">
        <v>82</v>
      </c>
      <c r="V7" s="12">
        <v>65</v>
      </c>
      <c r="W7" s="12">
        <v>80</v>
      </c>
      <c r="X7" s="12">
        <v>84</v>
      </c>
      <c r="Y7" s="12">
        <v>84</v>
      </c>
      <c r="Z7" s="12">
        <f t="shared" ref="Z7:AT7" si="5">IF(ISNUMBER(E7),(IF(E7=100,5,IF(E7&gt;=60,LEFT(E7,1)-5+RIGHT(E7,1)*0.1,0))),IF(E7="补及",1,IF(E7="免考",2,0)))*E$3</f>
        <v>10.2</v>
      </c>
      <c r="AA7" s="12">
        <f t="shared" si="5"/>
        <v>7.4</v>
      </c>
      <c r="AB7" s="12">
        <f t="shared" si="5"/>
        <v>7.6</v>
      </c>
      <c r="AC7" s="12">
        <f t="shared" si="5"/>
        <v>9.6</v>
      </c>
      <c r="AD7" s="12">
        <f t="shared" si="5"/>
        <v>2.8</v>
      </c>
      <c r="AE7" s="12">
        <f t="shared" si="5"/>
        <v>9.4</v>
      </c>
      <c r="AF7" s="12">
        <f t="shared" si="5"/>
        <v>7.2</v>
      </c>
      <c r="AG7" s="12">
        <f t="shared" si="5"/>
        <v>12.4</v>
      </c>
      <c r="AH7" s="12">
        <f t="shared" si="5"/>
        <v>6.8</v>
      </c>
      <c r="AI7" s="12">
        <f t="shared" si="5"/>
        <v>7.4</v>
      </c>
      <c r="AJ7" s="12">
        <f t="shared" si="5"/>
        <v>1.95</v>
      </c>
      <c r="AK7" s="12">
        <f t="shared" si="5"/>
        <v>7.4</v>
      </c>
      <c r="AL7" s="12">
        <f t="shared" si="5"/>
        <v>9.3</v>
      </c>
      <c r="AM7" s="12">
        <f t="shared" si="5"/>
        <v>2.4</v>
      </c>
      <c r="AN7" s="12">
        <f t="shared" si="5"/>
        <v>2.7</v>
      </c>
      <c r="AO7" s="12">
        <f t="shared" si="5"/>
        <v>5</v>
      </c>
      <c r="AP7" s="12">
        <f t="shared" si="5"/>
        <v>9.6</v>
      </c>
      <c r="AQ7" s="12">
        <f t="shared" si="5"/>
        <v>6</v>
      </c>
      <c r="AR7" s="12">
        <f t="shared" si="5"/>
        <v>6</v>
      </c>
      <c r="AS7" s="12">
        <f t="shared" si="5"/>
        <v>6.8</v>
      </c>
      <c r="AT7" s="12">
        <f t="shared" si="5"/>
        <v>1.7</v>
      </c>
      <c r="AU7" s="12">
        <f t="shared" si="1"/>
        <v>0</v>
      </c>
      <c r="AV7" s="12">
        <v>44</v>
      </c>
      <c r="AW7" s="17">
        <f t="shared" si="2"/>
        <v>3.17386363636364</v>
      </c>
      <c r="AX7" s="18">
        <f t="shared" si="3"/>
        <v>81.7386363636364</v>
      </c>
      <c r="AY7" s="12">
        <v>3</v>
      </c>
      <c r="AZ7" s="11" t="s">
        <v>58</v>
      </c>
    </row>
    <row r="8" spans="1:52">
      <c r="A8" s="10" t="s">
        <v>59</v>
      </c>
      <c r="B8" s="11" t="s">
        <v>60</v>
      </c>
      <c r="C8" s="11" t="s">
        <v>54</v>
      </c>
      <c r="D8" s="12">
        <v>21</v>
      </c>
      <c r="E8" s="12">
        <v>78</v>
      </c>
      <c r="F8" s="12">
        <v>82</v>
      </c>
      <c r="G8" s="12">
        <v>84</v>
      </c>
      <c r="H8" s="12">
        <v>87</v>
      </c>
      <c r="I8" s="12">
        <v>76</v>
      </c>
      <c r="J8" s="12">
        <v>93</v>
      </c>
      <c r="K8" s="12">
        <v>78</v>
      </c>
      <c r="L8" s="12">
        <v>87</v>
      </c>
      <c r="M8" s="12">
        <v>91</v>
      </c>
      <c r="N8" s="12">
        <v>77</v>
      </c>
      <c r="O8" s="12">
        <v>88</v>
      </c>
      <c r="P8" s="12">
        <v>89</v>
      </c>
      <c r="Q8" s="12">
        <v>82</v>
      </c>
      <c r="R8" s="12">
        <v>77</v>
      </c>
      <c r="S8" s="12">
        <v>71</v>
      </c>
      <c r="T8" s="12">
        <v>69</v>
      </c>
      <c r="U8" s="12">
        <v>77</v>
      </c>
      <c r="V8" s="12">
        <v>79</v>
      </c>
      <c r="W8" s="12">
        <v>73</v>
      </c>
      <c r="X8" s="12">
        <v>78</v>
      </c>
      <c r="Y8" s="12">
        <v>85</v>
      </c>
      <c r="Z8" s="12">
        <f t="shared" ref="Z8:AT8" si="6">IF(ISNUMBER(E8),(IF(E8=100,5,IF(E8&gt;=60,LEFT(E8,1)-5+RIGHT(E8,1)*0.1,0))),IF(E8="补及",1,IF(E8="免考",2,0)))*E$3</f>
        <v>8.4</v>
      </c>
      <c r="AA8" s="12">
        <f t="shared" si="6"/>
        <v>6.4</v>
      </c>
      <c r="AB8" s="12">
        <f t="shared" si="6"/>
        <v>6.8</v>
      </c>
      <c r="AC8" s="12">
        <f t="shared" si="6"/>
        <v>11.1</v>
      </c>
      <c r="AD8" s="12">
        <f t="shared" si="6"/>
        <v>2.6</v>
      </c>
      <c r="AE8" s="12">
        <f t="shared" si="6"/>
        <v>8.6</v>
      </c>
      <c r="AF8" s="12">
        <f t="shared" si="6"/>
        <v>5.6</v>
      </c>
      <c r="AG8" s="12">
        <f t="shared" si="6"/>
        <v>14.8</v>
      </c>
      <c r="AH8" s="12">
        <f t="shared" si="6"/>
        <v>8.2</v>
      </c>
      <c r="AI8" s="12">
        <f t="shared" si="6"/>
        <v>5.4</v>
      </c>
      <c r="AJ8" s="12">
        <f t="shared" si="6"/>
        <v>1.9</v>
      </c>
      <c r="AK8" s="12">
        <f t="shared" si="6"/>
        <v>7.8</v>
      </c>
      <c r="AL8" s="12">
        <f t="shared" si="6"/>
        <v>9.6</v>
      </c>
      <c r="AM8" s="12">
        <f t="shared" si="6"/>
        <v>2.7</v>
      </c>
      <c r="AN8" s="12">
        <f t="shared" si="6"/>
        <v>2.1</v>
      </c>
      <c r="AO8" s="12">
        <f t="shared" si="6"/>
        <v>3.8</v>
      </c>
      <c r="AP8" s="12">
        <f t="shared" si="6"/>
        <v>8.1</v>
      </c>
      <c r="AQ8" s="12">
        <f t="shared" si="6"/>
        <v>11.6</v>
      </c>
      <c r="AR8" s="12">
        <f t="shared" si="6"/>
        <v>4.6</v>
      </c>
      <c r="AS8" s="12">
        <f t="shared" si="6"/>
        <v>5.6</v>
      </c>
      <c r="AT8" s="12">
        <f t="shared" si="6"/>
        <v>1.75</v>
      </c>
      <c r="AU8" s="12">
        <f t="shared" si="1"/>
        <v>0</v>
      </c>
      <c r="AV8" s="12">
        <v>44</v>
      </c>
      <c r="AW8" s="17">
        <f t="shared" si="2"/>
        <v>3.12386363636364</v>
      </c>
      <c r="AX8" s="18">
        <f t="shared" si="3"/>
        <v>81.2386363636364</v>
      </c>
      <c r="AY8" s="12">
        <v>4</v>
      </c>
      <c r="AZ8" s="11" t="s">
        <v>60</v>
      </c>
    </row>
    <row r="9" spans="1:52">
      <c r="A9" s="10" t="s">
        <v>61</v>
      </c>
      <c r="B9" s="11" t="s">
        <v>62</v>
      </c>
      <c r="C9" s="11" t="s">
        <v>54</v>
      </c>
      <c r="D9" s="12">
        <v>21</v>
      </c>
      <c r="E9" s="12">
        <v>74</v>
      </c>
      <c r="F9" s="12">
        <v>77</v>
      </c>
      <c r="G9" s="12">
        <v>85</v>
      </c>
      <c r="H9" s="12">
        <v>77</v>
      </c>
      <c r="I9" s="12">
        <v>74</v>
      </c>
      <c r="J9" s="12">
        <v>92</v>
      </c>
      <c r="K9" s="12">
        <v>85</v>
      </c>
      <c r="L9" s="12">
        <v>86</v>
      </c>
      <c r="M9" s="12">
        <v>87</v>
      </c>
      <c r="N9" s="12">
        <v>82</v>
      </c>
      <c r="O9" s="12">
        <v>88</v>
      </c>
      <c r="P9" s="12">
        <v>83</v>
      </c>
      <c r="Q9" s="12">
        <v>77</v>
      </c>
      <c r="R9" s="12">
        <v>84</v>
      </c>
      <c r="S9" s="12">
        <v>73</v>
      </c>
      <c r="T9" s="12">
        <v>68</v>
      </c>
      <c r="U9" s="12">
        <v>85</v>
      </c>
      <c r="V9" s="12">
        <v>79</v>
      </c>
      <c r="W9" s="12">
        <v>68</v>
      </c>
      <c r="X9" s="12">
        <v>85</v>
      </c>
      <c r="Y9" s="12">
        <v>80</v>
      </c>
      <c r="Z9" s="12">
        <f t="shared" ref="Z9:AT9" si="7">IF(ISNUMBER(E9),(IF(E9=100,5,IF(E9&gt;=60,LEFT(E9,1)-5+RIGHT(E9,1)*0.1,0))),IF(E9="补及",1,IF(E9="免考",2,0)))*E$3</f>
        <v>7.2</v>
      </c>
      <c r="AA9" s="12">
        <f t="shared" si="7"/>
        <v>5.4</v>
      </c>
      <c r="AB9" s="12">
        <f t="shared" si="7"/>
        <v>7</v>
      </c>
      <c r="AC9" s="12">
        <f t="shared" si="7"/>
        <v>8.1</v>
      </c>
      <c r="AD9" s="12">
        <f t="shared" si="7"/>
        <v>2.4</v>
      </c>
      <c r="AE9" s="12">
        <f t="shared" si="7"/>
        <v>8.4</v>
      </c>
      <c r="AF9" s="12">
        <f t="shared" si="7"/>
        <v>7</v>
      </c>
      <c r="AG9" s="12">
        <f t="shared" si="7"/>
        <v>14.4</v>
      </c>
      <c r="AH9" s="12">
        <f t="shared" si="7"/>
        <v>7.4</v>
      </c>
      <c r="AI9" s="12">
        <f t="shared" si="7"/>
        <v>6.4</v>
      </c>
      <c r="AJ9" s="12">
        <f t="shared" si="7"/>
        <v>1.9</v>
      </c>
      <c r="AK9" s="12">
        <f t="shared" si="7"/>
        <v>6.6</v>
      </c>
      <c r="AL9" s="12">
        <f t="shared" si="7"/>
        <v>8.1</v>
      </c>
      <c r="AM9" s="12">
        <f t="shared" si="7"/>
        <v>3.4</v>
      </c>
      <c r="AN9" s="12">
        <f t="shared" si="7"/>
        <v>2.3</v>
      </c>
      <c r="AO9" s="12">
        <f t="shared" si="7"/>
        <v>3.6</v>
      </c>
      <c r="AP9" s="12">
        <f t="shared" si="7"/>
        <v>10.5</v>
      </c>
      <c r="AQ9" s="12">
        <f t="shared" si="7"/>
        <v>11.6</v>
      </c>
      <c r="AR9" s="12">
        <f t="shared" si="7"/>
        <v>3.6</v>
      </c>
      <c r="AS9" s="12">
        <f t="shared" si="7"/>
        <v>7</v>
      </c>
      <c r="AT9" s="12">
        <f t="shared" si="7"/>
        <v>1.5</v>
      </c>
      <c r="AU9" s="12">
        <f t="shared" si="1"/>
        <v>0</v>
      </c>
      <c r="AV9" s="12">
        <v>44</v>
      </c>
      <c r="AW9" s="17">
        <f t="shared" si="2"/>
        <v>3.04090909090909</v>
      </c>
      <c r="AX9" s="18">
        <f t="shared" si="3"/>
        <v>80.4090909090909</v>
      </c>
      <c r="AY9" s="12">
        <v>5</v>
      </c>
      <c r="AZ9" s="11" t="s">
        <v>62</v>
      </c>
    </row>
    <row r="10" spans="1:52">
      <c r="A10" s="10" t="s">
        <v>63</v>
      </c>
      <c r="B10" s="11" t="s">
        <v>64</v>
      </c>
      <c r="C10" s="11" t="s">
        <v>54</v>
      </c>
      <c r="D10" s="12">
        <v>21</v>
      </c>
      <c r="E10" s="12">
        <v>73</v>
      </c>
      <c r="F10" s="12">
        <v>75</v>
      </c>
      <c r="G10" s="12">
        <v>75</v>
      </c>
      <c r="H10" s="12">
        <v>87</v>
      </c>
      <c r="I10" s="12">
        <v>78</v>
      </c>
      <c r="J10" s="12">
        <v>90</v>
      </c>
      <c r="K10" s="12">
        <v>65</v>
      </c>
      <c r="L10" s="12">
        <v>88</v>
      </c>
      <c r="M10" s="12">
        <v>83</v>
      </c>
      <c r="N10" s="12">
        <v>75</v>
      </c>
      <c r="O10" s="12">
        <v>89</v>
      </c>
      <c r="P10" s="12">
        <v>85</v>
      </c>
      <c r="Q10" s="12">
        <v>87</v>
      </c>
      <c r="R10" s="12">
        <v>87</v>
      </c>
      <c r="S10" s="12">
        <v>68</v>
      </c>
      <c r="T10" s="12">
        <v>70</v>
      </c>
      <c r="U10" s="12">
        <v>71</v>
      </c>
      <c r="V10" s="12">
        <v>83</v>
      </c>
      <c r="W10" s="12">
        <v>67</v>
      </c>
      <c r="X10" s="12">
        <v>78</v>
      </c>
      <c r="Y10" s="12">
        <v>82</v>
      </c>
      <c r="Z10" s="12">
        <f t="shared" ref="Z10:AT10" si="8">IF(ISNUMBER(E10),(IF(E10=100,5,IF(E10&gt;=60,LEFT(E10,1)-5+RIGHT(E10,1)*0.1,0))),IF(E10="补及",1,IF(E10="免考",2,0)))*E$3</f>
        <v>6.9</v>
      </c>
      <c r="AA10" s="12">
        <f t="shared" si="8"/>
        <v>5</v>
      </c>
      <c r="AB10" s="12">
        <f t="shared" si="8"/>
        <v>5</v>
      </c>
      <c r="AC10" s="12">
        <f t="shared" si="8"/>
        <v>11.1</v>
      </c>
      <c r="AD10" s="12">
        <f t="shared" si="8"/>
        <v>2.8</v>
      </c>
      <c r="AE10" s="12">
        <f t="shared" si="8"/>
        <v>8</v>
      </c>
      <c r="AF10" s="12">
        <f t="shared" si="8"/>
        <v>3</v>
      </c>
      <c r="AG10" s="12">
        <f t="shared" si="8"/>
        <v>15.2</v>
      </c>
      <c r="AH10" s="12">
        <f t="shared" si="8"/>
        <v>6.6</v>
      </c>
      <c r="AI10" s="12">
        <f t="shared" si="8"/>
        <v>5</v>
      </c>
      <c r="AJ10" s="12">
        <f t="shared" si="8"/>
        <v>1.95</v>
      </c>
      <c r="AK10" s="12">
        <f t="shared" si="8"/>
        <v>7</v>
      </c>
      <c r="AL10" s="12">
        <f t="shared" si="8"/>
        <v>11.1</v>
      </c>
      <c r="AM10" s="12">
        <f t="shared" si="8"/>
        <v>3.7</v>
      </c>
      <c r="AN10" s="12">
        <f t="shared" si="8"/>
        <v>1.8</v>
      </c>
      <c r="AO10" s="12">
        <f t="shared" si="8"/>
        <v>4</v>
      </c>
      <c r="AP10" s="12">
        <f t="shared" si="8"/>
        <v>6.3</v>
      </c>
      <c r="AQ10" s="12">
        <f t="shared" si="8"/>
        <v>13.2</v>
      </c>
      <c r="AR10" s="12">
        <f t="shared" si="8"/>
        <v>3.4</v>
      </c>
      <c r="AS10" s="12">
        <f t="shared" si="8"/>
        <v>5.6</v>
      </c>
      <c r="AT10" s="12">
        <f t="shared" si="8"/>
        <v>1.6</v>
      </c>
      <c r="AU10" s="12">
        <f t="shared" si="1"/>
        <v>0</v>
      </c>
      <c r="AV10" s="12">
        <v>44</v>
      </c>
      <c r="AW10" s="17">
        <f t="shared" si="2"/>
        <v>2.91477272727273</v>
      </c>
      <c r="AX10" s="18">
        <f t="shared" si="3"/>
        <v>79.1477272727273</v>
      </c>
      <c r="AY10" s="12">
        <v>6</v>
      </c>
      <c r="AZ10" s="11" t="s">
        <v>64</v>
      </c>
    </row>
    <row r="11" spans="1:52">
      <c r="A11" s="10" t="s">
        <v>65</v>
      </c>
      <c r="B11" s="11" t="s">
        <v>66</v>
      </c>
      <c r="C11" s="11" t="s">
        <v>54</v>
      </c>
      <c r="D11" s="12">
        <v>21</v>
      </c>
      <c r="E11" s="12">
        <v>69</v>
      </c>
      <c r="F11" s="12">
        <v>70</v>
      </c>
      <c r="G11" s="12">
        <v>68</v>
      </c>
      <c r="H11" s="12">
        <v>77</v>
      </c>
      <c r="I11" s="12">
        <v>60</v>
      </c>
      <c r="J11" s="12">
        <v>89</v>
      </c>
      <c r="K11" s="12">
        <v>67</v>
      </c>
      <c r="L11" s="12">
        <v>72</v>
      </c>
      <c r="M11" s="12">
        <v>65</v>
      </c>
      <c r="N11" s="12">
        <v>73</v>
      </c>
      <c r="O11" s="12">
        <v>60</v>
      </c>
      <c r="P11" s="12">
        <v>73</v>
      </c>
      <c r="Q11" s="12">
        <v>78</v>
      </c>
      <c r="R11" s="12">
        <v>60</v>
      </c>
      <c r="S11" s="12">
        <v>65</v>
      </c>
      <c r="T11" s="12">
        <v>66</v>
      </c>
      <c r="U11" s="12">
        <v>62</v>
      </c>
      <c r="V11" s="12">
        <v>68</v>
      </c>
      <c r="W11" s="12">
        <v>65</v>
      </c>
      <c r="X11" s="12">
        <v>64</v>
      </c>
      <c r="Y11" s="12">
        <v>0</v>
      </c>
      <c r="Z11" s="12">
        <f>IF(ISNUMBER(E11),(IF(E11=100,5,IF(E11&gt;=60,LEFT(E11,1)-5+RIGHT(E11,1)*0.1,0))),IF(E11="补及",1,IF(E11="免考",2,0)))*E$3</f>
        <v>5.7</v>
      </c>
      <c r="AA11" s="12">
        <f t="shared" ref="AA11:AT11" si="9">IF(ISNUMBER(F11),(IF(F11=100,5,IF(F11&gt;=60,LEFT(F11,1)-5+RIGHT(F11,1)*0.1,0))),IF(F11="补及",1,IF(F11="免考",2,0)))*F$3</f>
        <v>4</v>
      </c>
      <c r="AB11" s="12">
        <f t="shared" si="9"/>
        <v>3.6</v>
      </c>
      <c r="AC11" s="12">
        <f t="shared" si="9"/>
        <v>8.1</v>
      </c>
      <c r="AD11" s="12">
        <f t="shared" si="9"/>
        <v>1</v>
      </c>
      <c r="AE11" s="12">
        <f t="shared" si="9"/>
        <v>7.8</v>
      </c>
      <c r="AF11" s="12">
        <f t="shared" si="9"/>
        <v>3.4</v>
      </c>
      <c r="AG11" s="12">
        <f t="shared" si="9"/>
        <v>8.8</v>
      </c>
      <c r="AH11" s="12">
        <f t="shared" si="9"/>
        <v>3</v>
      </c>
      <c r="AI11" s="12">
        <f t="shared" si="9"/>
        <v>4.6</v>
      </c>
      <c r="AJ11" s="12">
        <f t="shared" si="9"/>
        <v>0.5</v>
      </c>
      <c r="AK11" s="12">
        <f t="shared" si="9"/>
        <v>4.6</v>
      </c>
      <c r="AL11" s="12">
        <f t="shared" si="9"/>
        <v>8.4</v>
      </c>
      <c r="AM11" s="12">
        <f t="shared" si="9"/>
        <v>1</v>
      </c>
      <c r="AN11" s="12">
        <f t="shared" si="9"/>
        <v>1.5</v>
      </c>
      <c r="AO11" s="12">
        <f t="shared" si="9"/>
        <v>3.2</v>
      </c>
      <c r="AP11" s="12">
        <f t="shared" si="9"/>
        <v>3.6</v>
      </c>
      <c r="AQ11" s="12">
        <f t="shared" si="9"/>
        <v>7.2</v>
      </c>
      <c r="AR11" s="12">
        <f t="shared" si="9"/>
        <v>3</v>
      </c>
      <c r="AS11" s="12">
        <f t="shared" si="9"/>
        <v>2.8</v>
      </c>
      <c r="AT11" s="12">
        <f t="shared" si="9"/>
        <v>0</v>
      </c>
      <c r="AU11" s="12">
        <f t="shared" si="1"/>
        <v>1</v>
      </c>
      <c r="AV11" s="12">
        <v>44</v>
      </c>
      <c r="AW11" s="17">
        <f t="shared" si="2"/>
        <v>1.95</v>
      </c>
      <c r="AX11" s="18">
        <f t="shared" si="3"/>
        <v>69.5</v>
      </c>
      <c r="AY11" s="12">
        <v>7</v>
      </c>
      <c r="AZ11" s="11" t="s">
        <v>66</v>
      </c>
    </row>
    <row r="12" spans="1:52">
      <c r="A12" s="10" t="s">
        <v>67</v>
      </c>
      <c r="B12" s="11" t="s">
        <v>68</v>
      </c>
      <c r="C12" s="11" t="s">
        <v>54</v>
      </c>
      <c r="D12" s="12">
        <v>21</v>
      </c>
      <c r="E12" s="12">
        <v>68</v>
      </c>
      <c r="F12" s="12">
        <v>68</v>
      </c>
      <c r="G12" s="12">
        <v>73</v>
      </c>
      <c r="H12" s="12">
        <v>78</v>
      </c>
      <c r="I12" s="12">
        <v>64</v>
      </c>
      <c r="J12" s="12">
        <v>89</v>
      </c>
      <c r="K12" s="12">
        <v>63</v>
      </c>
      <c r="L12" s="12">
        <v>65</v>
      </c>
      <c r="M12" s="12">
        <v>60</v>
      </c>
      <c r="N12" s="12">
        <v>68</v>
      </c>
      <c r="O12" s="12">
        <v>88</v>
      </c>
      <c r="P12" s="12">
        <v>78</v>
      </c>
      <c r="Q12" s="12">
        <v>73</v>
      </c>
      <c r="R12" s="12">
        <v>60</v>
      </c>
      <c r="S12" s="12">
        <v>63</v>
      </c>
      <c r="T12" s="12">
        <v>63</v>
      </c>
      <c r="U12" s="12">
        <v>61</v>
      </c>
      <c r="V12" s="12">
        <v>67</v>
      </c>
      <c r="W12" s="12">
        <v>63</v>
      </c>
      <c r="X12" s="12">
        <v>62</v>
      </c>
      <c r="Y12" s="12">
        <v>70</v>
      </c>
      <c r="Z12" s="12">
        <f t="shared" ref="Z12:AT12" si="10">IF(ISNUMBER(E12),(IF(E12=100,5,IF(E12&gt;=60,LEFT(E12,1)-5+RIGHT(E12,1)*0.1,0))),IF(E12="补及",1,IF(E12="免考",2,0)))*E$3</f>
        <v>5.4</v>
      </c>
      <c r="AA12" s="12">
        <f t="shared" si="10"/>
        <v>3.6</v>
      </c>
      <c r="AB12" s="12">
        <f t="shared" si="10"/>
        <v>4.6</v>
      </c>
      <c r="AC12" s="12">
        <f t="shared" si="10"/>
        <v>8.4</v>
      </c>
      <c r="AD12" s="12">
        <f t="shared" si="10"/>
        <v>1.4</v>
      </c>
      <c r="AE12" s="12">
        <f t="shared" si="10"/>
        <v>7.8</v>
      </c>
      <c r="AF12" s="12">
        <f t="shared" si="10"/>
        <v>2.6</v>
      </c>
      <c r="AG12" s="12">
        <f t="shared" si="10"/>
        <v>6</v>
      </c>
      <c r="AH12" s="12">
        <f t="shared" si="10"/>
        <v>2</v>
      </c>
      <c r="AI12" s="12">
        <f t="shared" si="10"/>
        <v>3.6</v>
      </c>
      <c r="AJ12" s="12">
        <f t="shared" si="10"/>
        <v>1.9</v>
      </c>
      <c r="AK12" s="12">
        <f t="shared" si="10"/>
        <v>5.6</v>
      </c>
      <c r="AL12" s="12">
        <f t="shared" si="10"/>
        <v>6.9</v>
      </c>
      <c r="AM12" s="12">
        <f t="shared" si="10"/>
        <v>1</v>
      </c>
      <c r="AN12" s="12">
        <f t="shared" si="10"/>
        <v>1.3</v>
      </c>
      <c r="AO12" s="12">
        <f t="shared" si="10"/>
        <v>2.6</v>
      </c>
      <c r="AP12" s="12">
        <f t="shared" si="10"/>
        <v>3.3</v>
      </c>
      <c r="AQ12" s="12">
        <f t="shared" si="10"/>
        <v>6.8</v>
      </c>
      <c r="AR12" s="12">
        <f t="shared" si="10"/>
        <v>2.6</v>
      </c>
      <c r="AS12" s="12">
        <f t="shared" si="10"/>
        <v>2.4</v>
      </c>
      <c r="AT12" s="12">
        <f t="shared" si="10"/>
        <v>1</v>
      </c>
      <c r="AU12" s="12">
        <f t="shared" si="1"/>
        <v>0</v>
      </c>
      <c r="AV12" s="12">
        <v>44</v>
      </c>
      <c r="AW12" s="17">
        <f t="shared" si="2"/>
        <v>1.83636363636364</v>
      </c>
      <c r="AX12" s="18">
        <f t="shared" si="3"/>
        <v>68.3636363636364</v>
      </c>
      <c r="AY12" s="12">
        <v>8</v>
      </c>
      <c r="AZ12" s="11" t="s">
        <v>68</v>
      </c>
    </row>
  </sheetData>
  <autoFilter xmlns:etc="http://www.wps.cn/officeDocument/2017/etCustomData" ref="A4:AZ12" etc:filterBottomFollowUsedRange="0">
    <sortState ref="A4:AZ12">
      <sortCondition ref="AX4" descending="1"/>
    </sortState>
    <extLst/>
  </autoFilter>
  <mergeCells count="1">
    <mergeCell ref="A1:AZ2"/>
  </mergeCells>
  <pageMargins left="0.7" right="0.7" top="0.75" bottom="0.75" header="0.3" footer="0.3"/>
  <headerFooter>
    <oddFooter>&amp;C
&amp;10第&amp;P页 / 共&amp;N页&amp;R&amp;10 广州华立科技职业学院
2025年08月31日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小小世界</cp:lastModifiedBy>
  <dcterms:created xsi:type="dcterms:W3CDTF">2025-08-31T11:03:00Z</dcterms:created>
  <dcterms:modified xsi:type="dcterms:W3CDTF">2025-09-08T12:35:31Z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0C4D278AAD254F439B580FB0A2EFFF06_12</vt:lpwstr>
  </property>
  <property fmtid="{D5CDD505-2E9C-101B-9397-08002B2CF9AE}" pid="3" name="KSOProductBuildVer">
    <vt:lpwstr>2052-12.1.0.22529</vt:lpwstr>
  </property>
</Properties>
</file>